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B1384DCE-557E-4D22-9B40-4DDB8BED0B5A}" xr6:coauthVersionLast="47" xr6:coauthVersionMax="47" xr10:uidLastSave="{00000000-0000-0000-0000-000000000000}"/>
  <bookViews>
    <workbookView xWindow="-120" yWindow="-120" windowWidth="24240" windowHeight="13140" firstSheet="6" activeTab="6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6.1ข้อมูลประโยชน์ด้านผลกระ 2565" sheetId="33" state="hidden" r:id="rId4"/>
    <sheet name="6.2ข้อมูลประโยชน์ด้านผลกระ 2566" sheetId="34" state="hidden" r:id="rId5"/>
    <sheet name="6.3ข้อมูลประโยชน์ด้านผลกระ 2567" sheetId="35" state="hidden" r:id="rId6"/>
    <sheet name="1. ลูกค้า BAAC Mobile เดิมที่สม" sheetId="28" r:id="rId7"/>
    <sheet name="2. ลูกค้า New Mobile ตั้งแต่วัน" sheetId="3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<sst xmlns="http://schemas.openxmlformats.org/spreadsheetml/2006/main" count="260" uniqueCount="77">
  <si>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</si>
  <si>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</si>
  <si>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</si>
  <si>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</si>
  <si>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</si>
  <si>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</si>
  <si>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</si>
  <si>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</si>
  <si>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</si>
  <si>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</si>
  <si>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</si>
  <si>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</si>
  <si>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</si>
  <si>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</si>
  <si>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</si>
  <si>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</si>
  <si>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</si>
  <si>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</si>
  <si>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</si>
  <si>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</si>
  <si>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</si>
  <si>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</si>
  <si>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</si>
  <si>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</si>
  <si>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</si>
  <si>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</si>
  <si>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</si>
  <si>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</si>
  <si>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</si>
  <si>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</si>
  <si>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</si>
  <si>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</si>
  <si>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</si>
  <si>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</si>
  <si>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รายการ</t>
  </si>
  <si>
    <t>1. ลูกค้า BAAC Mobile เดิมที่สมัครก่อนวันที่ 27 ส.ค.68</t>
  </si>
  <si>
    <t>ค่าธรรมเนียม</t>
  </si>
  <si>
    <t>วงเงินตั้งต้น</t>
  </si>
  <si>
    <t>การปรับเปลี่ยนวงเงินสูงสุด</t>
  </si>
  <si>
    <t>ต่อครั้ง</t>
  </si>
  <si>
    <t>ต่อวัน</t>
  </si>
  <si>
    <t>โอนเงิน</t>
  </si>
  <si>
    <t>ภายในบัญชีตนเอง</t>
  </si>
  <si>
    <t xml:space="preserve">บุคคลอื่นภายใน ธ.ก.ส. </t>
  </si>
  <si>
    <t xml:space="preserve">บุคคลอื่นต่างธนาคาร </t>
  </si>
  <si>
    <t>พร้อมเพย์</t>
  </si>
  <si>
    <t>โอนเงินต่างประเทศขาออก (Outward Remittance)</t>
  </si>
  <si>
    <t>ตามเงื่อนไขผลิตภัณฑ์</t>
  </si>
  <si>
    <t>จ่ายบิล</t>
  </si>
  <si>
    <t>ตามที่ผู้ให้บริการกำหนด</t>
  </si>
  <si>
    <t>เติมเงิน</t>
  </si>
  <si>
    <t>ถอนเงินไม่ใช้บัตร</t>
  </si>
  <si>
    <r>
      <t>ATM/ CDM ธ.ก.ส. (ในเขต)</t>
    </r>
    <r>
      <rPr>
        <vertAlign val="superscript"/>
        <sz val="12"/>
        <rFont val="TH SarabunPSK"/>
        <family val="2"/>
      </rPr>
      <t xml:space="preserve"> *</t>
    </r>
  </si>
  <si>
    <t xml:space="preserve">ATM/CDM ธ.ก.ส. (ข้ามเขต) </t>
  </si>
  <si>
    <t>10 บาท/ครั้ง</t>
  </si>
  <si>
    <t>ATM/CDM ต่างธนาคาร</t>
  </si>
  <si>
    <t>15 บาท/ครั้ง</t>
  </si>
  <si>
    <t>รับเงินผ่านตัวแทน (Banking Agent)(5,000/ครั้ง และไม่เกิน 20,000 บาท/วัน)</t>
  </si>
  <si>
    <t>ฝากสลาก</t>
  </si>
  <si>
    <t>2. ลูกค้า New Mobile ตั้งแต่วันที่ 27 ส.ค.68 เป็นต้นไป</t>
  </si>
  <si>
    <t>ธนาคารกำหนด</t>
  </si>
  <si>
    <t>การปรับเปลี่ยนวงเงินตามเกณฑ์การพิจารณาของธนาคาร</t>
  </si>
  <si>
    <t>ระดับ S (ไม่เกิน 50,000 บาท)</t>
  </si>
  <si>
    <t>ระดับ M (ไม่เกิน 200,000 บาท)</t>
  </si>
  <si>
    <t>ระดับ L (มากกว่า 200,000 บาทขึ้นไป)</t>
  </si>
  <si>
    <t>วงเงินการทำรายการ/
เปลี่ยนแปลงด้วยตนเองผ่าน BAAC Mobile สูงสุด</t>
  </si>
  <si>
    <t>บัญชีตนเองภายใน ธ.ก.ส.</t>
  </si>
  <si>
    <t> </t>
  </si>
  <si>
    <t xml:space="preserve">ต่างธนาคาร </t>
  </si>
  <si>
    <t xml:space="preserve">จ่ายบิล </t>
  </si>
  <si>
    <t xml:space="preserve">เติมเงิน </t>
  </si>
  <si>
    <t xml:space="preserve">โอนเงินต่างประเทศขาออก </t>
  </si>
  <si>
    <t>(Outward Remittance)</t>
  </si>
  <si>
    <r>
      <t>ATM/ CDM ธ.ก.ส. (ในเขต)</t>
    </r>
    <r>
      <rPr>
        <vertAlign val="superscript"/>
        <sz val="12"/>
        <rFont val="TH SarabunPSK"/>
        <family val="2"/>
      </rPr>
      <t>*</t>
    </r>
  </si>
  <si>
    <t>รับเงินผ่านตัวแทน (Banking Agent)</t>
  </si>
  <si>
    <t>(5,000/ครั้ง และไม่เกิน 20,000 บาท/วัน)</t>
  </si>
  <si>
    <t>ข้อมูลวงเงินการทำธุรกรรมผ่าน BAAC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</si>
</sst>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6"/>
      <color rgb="FF000000"/>
      <name val="TH SarabunPSK"/>
      <family val="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DEECC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FF6E8"/>
        <bgColor rgb="FF000000"/>
      </patternFill>
    </fill>
    <fill>
      <patternFill patternType="solid">
        <fgColor rgb="FFDFF1D3"/>
        <bgColor rgb="FF000000"/>
      </patternFill>
    </fill>
    <fill>
      <patternFill patternType="solid">
        <fgColor rgb="FFD4F1E2"/>
        <bgColor rgb="FF000000"/>
      </patternFill>
    </fill>
    <fill>
      <patternFill patternType="solid">
        <fgColor rgb="FF00A65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F2D0"/>
        <bgColor rgb="FF000000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9" fillId="0" borderId="0"/>
    <xf numFmtId="0" fontId="20" fillId="0" borderId="0" applyNumberFormat="0" applyFill="0" applyBorder="0" applyAlignment="0" applyProtection="0"/>
  </cellStyleXfs>
  <cellXfs count="16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/>
    </xf>
    <xf numFmtId="0" fontId="10" fillId="3" borderId="13" xfId="0" applyFont="1" applyFill="1" applyBorder="1" applyAlignment="1">
      <alignment horizontal="center" vertical="top"/>
    </xf>
    <xf numFmtId="0" fontId="12" fillId="0" borderId="12" xfId="0" applyFont="1" applyBorder="1" applyAlignment="1">
      <alignment vertical="center"/>
    </xf>
    <xf numFmtId="43" fontId="13" fillId="0" borderId="14" xfId="1" applyFont="1" applyFill="1" applyBorder="1" applyAlignment="1">
      <alignment horizontal="right" vertical="center"/>
    </xf>
    <xf numFmtId="187" fontId="13" fillId="0" borderId="15" xfId="1" applyNumberFormat="1" applyFont="1" applyFill="1" applyBorder="1" applyAlignment="1">
      <alignment vertical="center" wrapText="1"/>
    </xf>
    <xf numFmtId="43" fontId="13" fillId="0" borderId="15" xfId="1" applyFont="1" applyFill="1" applyBorder="1" applyAlignment="1">
      <alignment vertical="center" wrapText="1"/>
    </xf>
    <xf numFmtId="43" fontId="14" fillId="0" borderId="16" xfId="1" applyFont="1" applyFill="1" applyBorder="1" applyAlignment="1">
      <alignment vertical="center" wrapText="1"/>
    </xf>
    <xf numFmtId="43" fontId="14" fillId="0" borderId="13" xfId="1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/>
    </xf>
    <xf numFmtId="43" fontId="13" fillId="4" borderId="16" xfId="1" applyFont="1" applyFill="1" applyBorder="1" applyAlignment="1">
      <alignment vertical="center" wrapText="1"/>
    </xf>
    <xf numFmtId="187" fontId="13" fillId="4" borderId="17" xfId="1" applyNumberFormat="1" applyFont="1" applyFill="1" applyBorder="1" applyAlignment="1">
      <alignment vertical="center" wrapText="1"/>
    </xf>
    <xf numFmtId="43" fontId="13" fillId="4" borderId="17" xfId="1" applyFont="1" applyFill="1" applyBorder="1" applyAlignment="1">
      <alignment vertical="center" wrapText="1"/>
    </xf>
    <xf numFmtId="43" fontId="14" fillId="4" borderId="17" xfId="1" applyFont="1" applyFill="1" applyBorder="1" applyAlignment="1">
      <alignment vertical="center" wrapText="1"/>
    </xf>
    <xf numFmtId="43" fontId="14" fillId="4" borderId="18" xfId="1" applyFont="1" applyFill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187" fontId="13" fillId="0" borderId="16" xfId="1" applyNumberFormat="1" applyFont="1" applyFill="1" applyBorder="1" applyAlignment="1">
      <alignment vertical="center" wrapText="1"/>
    </xf>
    <xf numFmtId="43" fontId="13" fillId="0" borderId="16" xfId="1" applyFont="1" applyFill="1" applyBorder="1" applyAlignment="1">
      <alignment vertical="center" wrapText="1"/>
    </xf>
    <xf numFmtId="0" fontId="13" fillId="4" borderId="12" xfId="0" applyFont="1" applyFill="1" applyBorder="1" applyAlignment="1">
      <alignment vertical="center"/>
    </xf>
    <xf numFmtId="43" fontId="13" fillId="4" borderId="14" xfId="1" applyFont="1" applyFill="1" applyBorder="1" applyAlignment="1">
      <alignment horizontal="right" vertical="center"/>
    </xf>
    <xf numFmtId="187" fontId="13" fillId="4" borderId="16" xfId="1" applyNumberFormat="1" applyFont="1" applyFill="1" applyBorder="1" applyAlignment="1">
      <alignment vertical="center" wrapText="1"/>
    </xf>
    <xf numFmtId="43" fontId="14" fillId="4" borderId="16" xfId="1" applyFont="1" applyFill="1" applyBorder="1" applyAlignment="1">
      <alignment vertical="center" wrapText="1"/>
    </xf>
    <xf numFmtId="43" fontId="14" fillId="4" borderId="13" xfId="1" applyFont="1" applyFill="1" applyBorder="1" applyAlignment="1">
      <alignment vertical="center" wrapText="1"/>
    </xf>
    <xf numFmtId="0" fontId="15" fillId="4" borderId="12" xfId="0" applyFont="1" applyFill="1" applyBorder="1" applyAlignment="1">
      <alignment horizontal="center" vertical="center"/>
    </xf>
    <xf numFmtId="43" fontId="16" fillId="4" borderId="14" xfId="1" applyFont="1" applyFill="1" applyBorder="1" applyAlignment="1">
      <alignment horizontal="right" vertical="center"/>
    </xf>
    <xf numFmtId="187" fontId="16" fillId="4" borderId="14" xfId="1" applyNumberFormat="1" applyFont="1" applyFill="1" applyBorder="1" applyAlignment="1">
      <alignment horizontal="right" vertical="center"/>
    </xf>
    <xf numFmtId="43" fontId="17" fillId="4" borderId="14" xfId="1" applyFont="1" applyFill="1" applyBorder="1" applyAlignment="1">
      <alignment horizontal="right" vertical="center"/>
    </xf>
    <xf numFmtId="0" fontId="8" fillId="3" borderId="14" xfId="0" applyFont="1" applyFill="1" applyBorder="1" applyAlignment="1">
      <alignment horizontal="center" vertical="top" wrapText="1"/>
    </xf>
    <xf numFmtId="0" fontId="8" fillId="0" borderId="12" xfId="0" applyFont="1" applyBorder="1" applyAlignment="1">
      <alignment vertical="center"/>
    </xf>
    <xf numFmtId="0" fontId="8" fillId="6" borderId="12" xfId="0" applyFont="1" applyFill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6" borderId="12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22" fillId="8" borderId="3" xfId="0" applyFont="1" applyFill="1" applyBorder="1" applyAlignment="1">
      <alignment horizontal="center" wrapText="1"/>
    </xf>
    <xf numFmtId="0" fontId="24" fillId="10" borderId="3" xfId="0" applyFont="1" applyFill="1" applyBorder="1" applyAlignment="1">
      <alignment wrapText="1"/>
    </xf>
    <xf numFmtId="0" fontId="24" fillId="10" borderId="3" xfId="0" quotePrefix="1" applyFont="1" applyFill="1" applyBorder="1" applyAlignment="1">
      <alignment horizontal="center" vertical="center" wrapText="1"/>
    </xf>
    <xf numFmtId="3" fontId="24" fillId="10" borderId="3" xfId="0" applyNumberFormat="1" applyFont="1" applyFill="1" applyBorder="1" applyAlignment="1">
      <alignment wrapText="1"/>
    </xf>
    <xf numFmtId="0" fontId="24" fillId="8" borderId="3" xfId="0" applyFont="1" applyFill="1" applyBorder="1" applyAlignment="1">
      <alignment wrapText="1"/>
    </xf>
    <xf numFmtId="0" fontId="2" fillId="0" borderId="0" xfId="2" applyFill="1" applyBorder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24" fillId="10" borderId="3" xfId="0" applyFont="1" applyFill="1" applyBorder="1" applyAlignment="1">
      <alignment vertical="center" wrapText="1"/>
    </xf>
    <xf numFmtId="3" fontId="24" fillId="8" borderId="3" xfId="0" applyNumberFormat="1" applyFont="1" applyFill="1" applyBorder="1" applyAlignment="1">
      <alignment wrapText="1"/>
    </xf>
    <xf numFmtId="0" fontId="24" fillId="8" borderId="3" xfId="0" quotePrefix="1" applyFont="1" applyFill="1" applyBorder="1" applyAlignment="1">
      <alignment horizontal="center" wrapText="1"/>
    </xf>
    <xf numFmtId="0" fontId="24" fillId="8" borderId="3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24" fillId="8" borderId="3" xfId="0" quotePrefix="1" applyFont="1" applyFill="1" applyBorder="1" applyAlignment="1">
      <alignment wrapText="1"/>
    </xf>
    <xf numFmtId="0" fontId="24" fillId="8" borderId="3" xfId="0" applyFont="1" applyFill="1" applyBorder="1" applyAlignment="1">
      <alignment vertical="center" wrapText="1"/>
    </xf>
    <xf numFmtId="0" fontId="24" fillId="8" borderId="3" xfId="0" quotePrefix="1" applyFont="1" applyFill="1" applyBorder="1" applyAlignment="1">
      <alignment horizontal="center" vertical="center" wrapText="1"/>
    </xf>
    <xf numFmtId="0" fontId="23" fillId="13" borderId="22" xfId="0" applyFont="1" applyFill="1" applyBorder="1" applyAlignment="1">
      <alignment horizontal="center" wrapText="1" readingOrder="1"/>
    </xf>
    <xf numFmtId="0" fontId="24" fillId="9" borderId="22" xfId="0" applyFont="1" applyFill="1" applyBorder="1" applyAlignment="1">
      <alignment wrapText="1" readingOrder="1"/>
    </xf>
    <xf numFmtId="0" fontId="24" fillId="9" borderId="22" xfId="0" quotePrefix="1" applyFont="1" applyFill="1" applyBorder="1" applyAlignment="1">
      <alignment horizontal="center" wrapText="1" readingOrder="1"/>
    </xf>
    <xf numFmtId="3" fontId="24" fillId="14" borderId="22" xfId="0" applyNumberFormat="1" applyFont="1" applyFill="1" applyBorder="1" applyAlignment="1">
      <alignment wrapText="1" readingOrder="1"/>
    </xf>
    <xf numFmtId="3" fontId="24" fillId="9" borderId="22" xfId="0" applyNumberFormat="1" applyFont="1" applyFill="1" applyBorder="1" applyAlignment="1">
      <alignment wrapText="1" readingOrder="1"/>
    </xf>
    <xf numFmtId="0" fontId="24" fillId="9" borderId="22" xfId="0" applyFont="1" applyFill="1" applyBorder="1" applyAlignment="1">
      <alignment horizontal="center" wrapText="1" readingOrder="1"/>
    </xf>
    <xf numFmtId="0" fontId="24" fillId="9" borderId="22" xfId="0" applyFont="1" applyFill="1" applyBorder="1" applyAlignment="1">
      <alignment horizontal="center" vertical="center" wrapText="1" readingOrder="1"/>
    </xf>
    <xf numFmtId="0" fontId="23" fillId="9" borderId="23" xfId="0" applyFont="1" applyFill="1" applyBorder="1" applyAlignment="1">
      <alignment vertical="center" wrapText="1" readingOrder="1"/>
    </xf>
    <xf numFmtId="0" fontId="24" fillId="9" borderId="37" xfId="0" applyFont="1" applyFill="1" applyBorder="1" applyAlignment="1">
      <alignment wrapText="1" readingOrder="1"/>
    </xf>
    <xf numFmtId="0" fontId="24" fillId="9" borderId="38" xfId="0" quotePrefix="1" applyFont="1" applyFill="1" applyBorder="1" applyAlignment="1">
      <alignment horizontal="center" wrapText="1" readingOrder="1"/>
    </xf>
    <xf numFmtId="0" fontId="23" fillId="9" borderId="36" xfId="0" applyFont="1" applyFill="1" applyBorder="1" applyAlignment="1">
      <alignment vertical="center" wrapText="1" readingOrder="1"/>
    </xf>
    <xf numFmtId="0" fontId="24" fillId="9" borderId="30" xfId="0" applyFont="1" applyFill="1" applyBorder="1" applyAlignment="1">
      <alignment horizontal="center" wrapText="1" readingOrder="1"/>
    </xf>
    <xf numFmtId="0" fontId="24" fillId="9" borderId="39" xfId="0" applyFont="1" applyFill="1" applyBorder="1" applyAlignment="1">
      <alignment wrapText="1" readingOrder="1"/>
    </xf>
    <xf numFmtId="0" fontId="23" fillId="9" borderId="29" xfId="0" applyFont="1" applyFill="1" applyBorder="1" applyAlignment="1">
      <alignment vertical="center" wrapText="1" readingOrder="1"/>
    </xf>
    <xf numFmtId="0" fontId="24" fillId="9" borderId="40" xfId="0" applyFont="1" applyFill="1" applyBorder="1" applyAlignment="1">
      <alignment horizontal="left" wrapText="1" readingOrder="1"/>
    </xf>
    <xf numFmtId="0" fontId="23" fillId="15" borderId="29" xfId="0" applyFont="1" applyFill="1" applyBorder="1" applyAlignment="1">
      <alignment horizontal="left" vertical="center" wrapText="1" readingOrder="1"/>
    </xf>
    <xf numFmtId="0" fontId="23" fillId="15" borderId="29" xfId="0" applyFont="1" applyFill="1" applyBorder="1" applyAlignment="1">
      <alignment wrapText="1" readingOrder="1"/>
    </xf>
    <xf numFmtId="43" fontId="13" fillId="5" borderId="15" xfId="1" applyFont="1" applyFill="1" applyBorder="1" applyAlignment="1">
      <alignment horizontal="right" vertical="center" wrapText="1"/>
    </xf>
    <xf numFmtId="187" fontId="13" fillId="5" borderId="15" xfId="1" applyNumberFormat="1" applyFont="1" applyFill="1" applyBorder="1" applyAlignment="1">
      <alignment horizontal="right" vertical="center" wrapText="1"/>
    </xf>
    <xf numFmtId="187" fontId="13" fillId="5" borderId="13" xfId="1" applyNumberFormat="1" applyFont="1" applyFill="1" applyBorder="1" applyAlignment="1">
      <alignment horizontal="right" vertical="center" wrapText="1"/>
    </xf>
    <xf numFmtId="43" fontId="13" fillId="6" borderId="15" xfId="1" applyFont="1" applyFill="1" applyBorder="1" applyAlignment="1">
      <alignment horizontal="right" vertical="center" wrapText="1"/>
    </xf>
    <xf numFmtId="187" fontId="13" fillId="6" borderId="15" xfId="1" applyNumberFormat="1" applyFont="1" applyFill="1" applyBorder="1" applyAlignment="1">
      <alignment horizontal="right" vertical="center" wrapText="1"/>
    </xf>
    <xf numFmtId="187" fontId="13" fillId="6" borderId="12" xfId="1" applyNumberFormat="1" applyFont="1" applyFill="1" applyBorder="1" applyAlignment="1">
      <alignment horizontal="right" vertical="center" wrapText="1"/>
    </xf>
    <xf numFmtId="187" fontId="13" fillId="5" borderId="12" xfId="1" applyNumberFormat="1" applyFont="1" applyFill="1" applyBorder="1" applyAlignment="1">
      <alignment horizontal="right" vertical="center" wrapText="1"/>
    </xf>
    <xf numFmtId="0" fontId="24" fillId="15" borderId="29" xfId="0" quotePrefix="1" applyFont="1" applyFill="1" applyBorder="1" applyAlignment="1">
      <alignment horizontal="center" wrapText="1" readingOrder="1"/>
    </xf>
    <xf numFmtId="0" fontId="3" fillId="2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horizontal="center" vertical="top"/>
    </xf>
    <xf numFmtId="0" fontId="8" fillId="3" borderId="5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10" fillId="3" borderId="11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8" fillId="3" borderId="16" xfId="0" applyFont="1" applyFill="1" applyBorder="1" applyAlignment="1">
      <alignment horizontal="center" vertical="top"/>
    </xf>
    <xf numFmtId="0" fontId="8" fillId="3" borderId="17" xfId="0" applyFont="1" applyFill="1" applyBorder="1" applyAlignment="1">
      <alignment horizontal="center" vertical="top"/>
    </xf>
    <xf numFmtId="0" fontId="8" fillId="3" borderId="18" xfId="0" applyFont="1" applyFill="1" applyBorder="1" applyAlignment="1">
      <alignment horizontal="center" vertical="top"/>
    </xf>
    <xf numFmtId="3" fontId="24" fillId="8" borderId="21" xfId="0" applyNumberFormat="1" applyFont="1" applyFill="1" applyBorder="1" applyAlignment="1">
      <alignment vertical="center" wrapText="1"/>
    </xf>
    <xf numFmtId="0" fontId="24" fillId="8" borderId="21" xfId="0" applyFont="1" applyFill="1" applyBorder="1" applyAlignment="1">
      <alignment vertical="center" wrapText="1"/>
    </xf>
    <xf numFmtId="0" fontId="24" fillId="8" borderId="2" xfId="0" applyFont="1" applyFill="1" applyBorder="1" applyAlignment="1">
      <alignment vertical="center" wrapText="1"/>
    </xf>
    <xf numFmtId="0" fontId="23" fillId="9" borderId="19" xfId="0" applyFont="1" applyFill="1" applyBorder="1" applyAlignment="1">
      <alignment wrapText="1"/>
    </xf>
    <xf numFmtId="0" fontId="23" fillId="9" borderId="1" xfId="0" applyFont="1" applyFill="1" applyBorder="1" applyAlignment="1">
      <alignment wrapText="1"/>
    </xf>
    <xf numFmtId="0" fontId="24" fillId="8" borderId="20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4" fillId="8" borderId="28" xfId="0" applyFont="1" applyFill="1" applyBorder="1" applyAlignment="1">
      <alignment vertical="center" wrapText="1"/>
    </xf>
    <xf numFmtId="0" fontId="23" fillId="11" borderId="19" xfId="0" applyFont="1" applyFill="1" applyBorder="1" applyAlignment="1">
      <alignment vertical="center" wrapText="1"/>
    </xf>
    <xf numFmtId="0" fontId="23" fillId="11" borderId="1" xfId="0" applyFont="1" applyFill="1" applyBorder="1" applyAlignment="1">
      <alignment vertical="center" wrapText="1"/>
    </xf>
    <xf numFmtId="0" fontId="23" fillId="9" borderId="19" xfId="0" applyFont="1" applyFill="1" applyBorder="1" applyAlignment="1">
      <alignment vertical="center" wrapText="1"/>
    </xf>
    <xf numFmtId="0" fontId="23" fillId="9" borderId="1" xfId="0" applyFont="1" applyFill="1" applyBorder="1" applyAlignment="1">
      <alignment vertical="center" wrapText="1"/>
    </xf>
    <xf numFmtId="0" fontId="23" fillId="12" borderId="21" xfId="0" applyFont="1" applyFill="1" applyBorder="1" applyAlignment="1">
      <alignment vertical="center" wrapText="1"/>
    </xf>
    <xf numFmtId="0" fontId="23" fillId="12" borderId="2" xfId="0" applyFont="1" applyFill="1" applyBorder="1" applyAlignment="1">
      <alignment vertical="center" wrapText="1"/>
    </xf>
    <xf numFmtId="3" fontId="24" fillId="8" borderId="21" xfId="0" applyNumberFormat="1" applyFont="1" applyFill="1" applyBorder="1" applyAlignment="1">
      <alignment wrapText="1"/>
    </xf>
    <xf numFmtId="0" fontId="24" fillId="8" borderId="21" xfId="0" applyFont="1" applyFill="1" applyBorder="1" applyAlignment="1">
      <alignment wrapText="1"/>
    </xf>
    <xf numFmtId="0" fontId="24" fillId="8" borderId="2" xfId="0" applyFont="1" applyFill="1" applyBorder="1" applyAlignment="1">
      <alignment wrapText="1"/>
    </xf>
    <xf numFmtId="0" fontId="7" fillId="0" borderId="24" xfId="0" applyFont="1" applyBorder="1"/>
    <xf numFmtId="0" fontId="21" fillId="7" borderId="25" xfId="0" applyFont="1" applyFill="1" applyBorder="1" applyAlignment="1">
      <alignment horizontal="center" vertical="center" wrapText="1"/>
    </xf>
    <xf numFmtId="0" fontId="21" fillId="7" borderId="26" xfId="0" applyFont="1" applyFill="1" applyBorder="1" applyAlignment="1">
      <alignment horizontal="center" vertical="center" wrapText="1"/>
    </xf>
    <xf numFmtId="0" fontId="21" fillId="7" borderId="27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21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7" borderId="20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3" fillId="9" borderId="21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0" fontId="24" fillId="8" borderId="21" xfId="0" quotePrefix="1" applyFont="1" applyFill="1" applyBorder="1" applyAlignment="1">
      <alignment horizontal="center" vertical="center" wrapText="1"/>
    </xf>
    <xf numFmtId="0" fontId="24" fillId="8" borderId="21" xfId="0" applyFont="1" applyFill="1" applyBorder="1" applyAlignment="1">
      <alignment horizontal="center" vertical="center" wrapText="1"/>
    </xf>
    <xf numFmtId="0" fontId="24" fillId="8" borderId="2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4" fillId="9" borderId="23" xfId="0" applyFont="1" applyFill="1" applyBorder="1" applyAlignment="1">
      <alignment horizontal="center" vertical="center" wrapText="1" readingOrder="1"/>
    </xf>
    <xf numFmtId="0" fontId="24" fillId="9" borderId="29" xfId="0" applyFont="1" applyFill="1" applyBorder="1" applyAlignment="1">
      <alignment horizontal="center" vertical="center" wrapText="1" readingOrder="1"/>
    </xf>
    <xf numFmtId="0" fontId="24" fillId="15" borderId="29" xfId="0" applyFont="1" applyFill="1" applyBorder="1" applyAlignment="1">
      <alignment horizontal="center" vertical="center" wrapText="1" readingOrder="1"/>
    </xf>
    <xf numFmtId="3" fontId="24" fillId="9" borderId="23" xfId="0" applyNumberFormat="1" applyFont="1" applyFill="1" applyBorder="1" applyAlignment="1">
      <alignment horizontal="right" vertical="center" wrapText="1" readingOrder="1"/>
    </xf>
    <xf numFmtId="3" fontId="24" fillId="9" borderId="36" xfId="0" applyNumberFormat="1" applyFont="1" applyFill="1" applyBorder="1" applyAlignment="1">
      <alignment horizontal="right" vertical="center" wrapText="1" readingOrder="1"/>
    </xf>
    <xf numFmtId="3" fontId="24" fillId="9" borderId="29" xfId="0" applyNumberFormat="1" applyFont="1" applyFill="1" applyBorder="1" applyAlignment="1">
      <alignment horizontal="right" vertical="center" wrapText="1" readingOrder="1"/>
    </xf>
    <xf numFmtId="3" fontId="24" fillId="14" borderId="23" xfId="0" applyNumberFormat="1" applyFont="1" applyFill="1" applyBorder="1" applyAlignment="1">
      <alignment horizontal="right" vertical="center" wrapText="1" readingOrder="1"/>
    </xf>
    <xf numFmtId="3" fontId="24" fillId="14" borderId="36" xfId="0" applyNumberFormat="1" applyFont="1" applyFill="1" applyBorder="1" applyAlignment="1">
      <alignment horizontal="right" vertical="center" wrapText="1" readingOrder="1"/>
    </xf>
    <xf numFmtId="3" fontId="24" fillId="14" borderId="29" xfId="0" applyNumberFormat="1" applyFont="1" applyFill="1" applyBorder="1" applyAlignment="1">
      <alignment horizontal="right" vertical="center" wrapText="1" readingOrder="1"/>
    </xf>
    <xf numFmtId="3" fontId="24" fillId="14" borderId="35" xfId="0" applyNumberFormat="1" applyFont="1" applyFill="1" applyBorder="1" applyAlignment="1">
      <alignment horizontal="right" vertical="center" wrapText="1" readingOrder="1"/>
    </xf>
    <xf numFmtId="3" fontId="24" fillId="14" borderId="33" xfId="0" applyNumberFormat="1" applyFont="1" applyFill="1" applyBorder="1" applyAlignment="1">
      <alignment horizontal="right" vertical="center" wrapText="1" readingOrder="1"/>
    </xf>
    <xf numFmtId="0" fontId="24" fillId="15" borderId="23" xfId="0" quotePrefix="1" applyFont="1" applyFill="1" applyBorder="1" applyAlignment="1">
      <alignment horizontal="center" vertical="center" wrapText="1" readingOrder="1"/>
    </xf>
    <xf numFmtId="0" fontId="24" fillId="15" borderId="36" xfId="0" quotePrefix="1" applyFont="1" applyFill="1" applyBorder="1" applyAlignment="1">
      <alignment horizontal="center" vertical="center" wrapText="1" readingOrder="1"/>
    </xf>
    <xf numFmtId="0" fontId="23" fillId="15" borderId="34" xfId="0" applyFont="1" applyFill="1" applyBorder="1" applyAlignment="1">
      <alignment horizontal="left" vertical="center" wrapText="1" readingOrder="1"/>
    </xf>
    <xf numFmtId="0" fontId="23" fillId="15" borderId="35" xfId="0" applyFont="1" applyFill="1" applyBorder="1" applyAlignment="1">
      <alignment horizontal="left" vertical="center" wrapText="1" readingOrder="1"/>
    </xf>
    <xf numFmtId="0" fontId="23" fillId="15" borderId="23" xfId="0" applyFont="1" applyFill="1" applyBorder="1" applyAlignment="1">
      <alignment horizontal="left" vertical="center" wrapText="1" readingOrder="1"/>
    </xf>
    <xf numFmtId="0" fontId="24" fillId="15" borderId="22" xfId="0" applyFont="1" applyFill="1" applyBorder="1" applyAlignment="1">
      <alignment horizontal="center" vertical="center" wrapText="1" readingOrder="1"/>
    </xf>
    <xf numFmtId="0" fontId="24" fillId="15" borderId="31" xfId="0" applyFont="1" applyFill="1" applyBorder="1" applyAlignment="1">
      <alignment horizontal="center" vertical="center" wrapText="1" readingOrder="1"/>
    </xf>
    <xf numFmtId="0" fontId="23" fillId="9" borderId="30" xfId="0" applyFont="1" applyFill="1" applyBorder="1" applyAlignment="1">
      <alignment horizontal="left" vertical="center" wrapText="1" readingOrder="1"/>
    </xf>
    <xf numFmtId="0" fontId="23" fillId="9" borderId="31" xfId="0" applyFont="1" applyFill="1" applyBorder="1" applyAlignment="1">
      <alignment horizontal="left" vertical="center" wrapText="1" readingOrder="1"/>
    </xf>
    <xf numFmtId="0" fontId="23" fillId="9" borderId="32" xfId="0" applyFont="1" applyFill="1" applyBorder="1" applyAlignment="1">
      <alignment horizontal="left" vertical="center" wrapText="1" readingOrder="1"/>
    </xf>
    <xf numFmtId="0" fontId="23" fillId="9" borderId="33" xfId="0" applyFont="1" applyFill="1" applyBorder="1" applyAlignment="1">
      <alignment horizontal="left" vertical="center" wrapText="1" readingOrder="1"/>
    </xf>
    <xf numFmtId="0" fontId="24" fillId="9" borderId="22" xfId="0" applyFont="1" applyFill="1" applyBorder="1" applyAlignment="1">
      <alignment horizontal="center" vertical="center" wrapText="1" readingOrder="1"/>
    </xf>
    <xf numFmtId="3" fontId="24" fillId="9" borderId="22" xfId="0" applyNumberFormat="1" applyFont="1" applyFill="1" applyBorder="1" applyAlignment="1">
      <alignment horizontal="right" vertical="center" wrapText="1" readingOrder="1"/>
    </xf>
    <xf numFmtId="0" fontId="23" fillId="9" borderId="22" xfId="0" applyFont="1" applyFill="1" applyBorder="1" applyAlignment="1">
      <alignment horizontal="left" vertical="center" wrapText="1" readingOrder="1"/>
    </xf>
    <xf numFmtId="3" fontId="24" fillId="14" borderId="22" xfId="0" applyNumberFormat="1" applyFont="1" applyFill="1" applyBorder="1" applyAlignment="1">
      <alignment horizontal="right" vertical="center" wrapText="1" readingOrder="1"/>
    </xf>
    <xf numFmtId="0" fontId="21" fillId="13" borderId="22" xfId="0" applyFont="1" applyFill="1" applyBorder="1" applyAlignment="1">
      <alignment horizontal="center" vertical="center" wrapText="1" readingOrder="1"/>
    </xf>
    <xf numFmtId="0" fontId="7" fillId="0" borderId="0" xfId="0" applyFont="1"/>
    <xf numFmtId="0" fontId="21" fillId="13" borderId="22" xfId="0" applyFont="1" applyFill="1" applyBorder="1" applyAlignment="1">
      <alignment horizontal="center" wrapText="1" readingOrder="1"/>
    </xf>
  </cellXfs>
  <cellStyles count="6">
    <cellStyle name="Comma" xfId="1" builtinId="3"/>
    <cellStyle name="Hyperlink" xfId="2" builtinId="8"/>
    <cellStyle name="Hyperlink 2" xfId="5" xr:uid="{4D151C83-6391-47FD-903D-F775581A5753}"/>
    <cellStyle name="Normal" xfId="0" builtinId="0"/>
    <cellStyle name="Normal 2" xfId="4" xr:uid="{6443A02D-F581-4BF1-AA0C-099BFF132817}"/>
    <cellStyle name="Normal 6" xfId="3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84" t="s">
        <v>19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1.75" thickBot="1" x14ac:dyDescent="0.25">
      <c r="A2" s="7" t="s">
        <v>1</v>
      </c>
      <c r="B2" s="8"/>
      <c r="C2" s="8"/>
      <c r="D2" s="8"/>
      <c r="E2" s="8"/>
      <c r="F2" s="8"/>
      <c r="G2" s="8"/>
      <c r="H2" s="8"/>
      <c r="I2" s="9"/>
      <c r="J2" s="9"/>
    </row>
    <row r="3" spans="1:10" ht="18" thickBot="1" x14ac:dyDescent="0.25">
      <c r="A3" s="85" t="s">
        <v>2</v>
      </c>
      <c r="B3" s="87" t="s">
        <v>3</v>
      </c>
      <c r="C3" s="89" t="s">
        <v>4</v>
      </c>
      <c r="D3" s="90"/>
      <c r="E3" s="91"/>
      <c r="F3" s="92" t="s">
        <v>5</v>
      </c>
      <c r="G3" s="93"/>
      <c r="H3" s="94"/>
      <c r="I3" s="95" t="s">
        <v>6</v>
      </c>
      <c r="J3" s="96"/>
    </row>
    <row r="4" spans="1:10" ht="35.25" thickBot="1" x14ac:dyDescent="0.25">
      <c r="A4" s="86"/>
      <c r="B4" s="88"/>
      <c r="C4" s="10" t="s">
        <v>7</v>
      </c>
      <c r="D4" s="10" t="s">
        <v>8</v>
      </c>
      <c r="E4" s="10" t="s">
        <v>9</v>
      </c>
      <c r="F4" s="10" t="s">
        <v>7</v>
      </c>
      <c r="G4" s="10" t="s">
        <v>8</v>
      </c>
      <c r="H4" s="11" t="s">
        <v>9</v>
      </c>
      <c r="I4" s="12" t="s">
        <v>10</v>
      </c>
      <c r="J4" s="12" t="s">
        <v>9</v>
      </c>
    </row>
    <row r="5" spans="1:10" ht="18" thickBot="1" x14ac:dyDescent="0.25">
      <c r="A5" s="13" t="s">
        <v>11</v>
      </c>
      <c r="B5" s="14">
        <v>400</v>
      </c>
      <c r="C5" s="15">
        <v>1226</v>
      </c>
      <c r="D5" s="16">
        <v>315.70999999999998</v>
      </c>
      <c r="E5" s="16">
        <f>ROUND(D5*100/B5,2)</f>
        <v>78.930000000000007</v>
      </c>
      <c r="F5" s="15">
        <v>1057</v>
      </c>
      <c r="G5" s="16">
        <v>283.88</v>
      </c>
      <c r="H5" s="16">
        <f>ROUND(G5*100/B5,2)</f>
        <v>70.97</v>
      </c>
      <c r="I5" s="17">
        <f t="shared" ref="I5:I10" si="0">+B5-G5</f>
        <v>116.12</v>
      </c>
      <c r="J5" s="18">
        <f>ROUND(I5*100/B5,2)</f>
        <v>29.03</v>
      </c>
    </row>
    <row r="6" spans="1:10" ht="18" thickBot="1" x14ac:dyDescent="0.25">
      <c r="A6" s="19" t="s">
        <v>12</v>
      </c>
      <c r="B6" s="20"/>
      <c r="C6" s="21"/>
      <c r="D6" s="22"/>
      <c r="E6" s="22"/>
      <c r="F6" s="21"/>
      <c r="G6" s="22"/>
      <c r="H6" s="22"/>
      <c r="I6" s="23"/>
      <c r="J6" s="24"/>
    </row>
    <row r="7" spans="1:10" ht="18" thickBot="1" x14ac:dyDescent="0.25">
      <c r="A7" s="25" t="s">
        <v>13</v>
      </c>
      <c r="B7" s="14">
        <v>4400</v>
      </c>
      <c r="C7" s="26">
        <v>5173</v>
      </c>
      <c r="D7" s="27">
        <v>6358.39</v>
      </c>
      <c r="E7" s="27">
        <f>ROUND(D7*100/B7,2)</f>
        <v>144.51</v>
      </c>
      <c r="F7" s="26">
        <v>4140</v>
      </c>
      <c r="G7" s="27">
        <v>4037.98</v>
      </c>
      <c r="H7" s="27">
        <f>ROUND(G7*100/B7,2)</f>
        <v>91.77</v>
      </c>
      <c r="I7" s="17">
        <f t="shared" si="0"/>
        <v>362.02</v>
      </c>
      <c r="J7" s="18">
        <f>ROUND(I7*100/B7,2)</f>
        <v>8.23</v>
      </c>
    </row>
    <row r="8" spans="1:10" ht="18" thickBot="1" x14ac:dyDescent="0.25">
      <c r="A8" s="28" t="s">
        <v>14</v>
      </c>
      <c r="B8" s="29">
        <v>650</v>
      </c>
      <c r="C8" s="30">
        <v>1802</v>
      </c>
      <c r="D8" s="20">
        <v>636.42999999999995</v>
      </c>
      <c r="E8" s="20">
        <f>ROUND(D8*100/B8,2)</f>
        <v>97.91</v>
      </c>
      <c r="F8" s="30">
        <v>1717</v>
      </c>
      <c r="G8" s="20">
        <v>593.96</v>
      </c>
      <c r="H8" s="20">
        <f>ROUND(G8*100/B8,2)</f>
        <v>91.38</v>
      </c>
      <c r="I8" s="31">
        <f t="shared" si="0"/>
        <v>56.039999999999964</v>
      </c>
      <c r="J8" s="32">
        <f>ROUND(I8*100/B8,2)</f>
        <v>8.6199999999999992</v>
      </c>
    </row>
    <row r="9" spans="1:10" ht="18" thickBot="1" x14ac:dyDescent="0.25">
      <c r="A9" s="25" t="s">
        <v>15</v>
      </c>
      <c r="B9" s="14">
        <v>550</v>
      </c>
      <c r="C9" s="26">
        <v>973</v>
      </c>
      <c r="D9" s="27">
        <v>632.61</v>
      </c>
      <c r="E9" s="27">
        <f>ROUND(D9*100/B9,2)</f>
        <v>115.02</v>
      </c>
      <c r="F9" s="26">
        <v>761</v>
      </c>
      <c r="G9" s="27">
        <v>447.21</v>
      </c>
      <c r="H9" s="27">
        <f>ROUND(G9*100/B9,2)</f>
        <v>81.31</v>
      </c>
      <c r="I9" s="17">
        <f t="shared" si="0"/>
        <v>102.79000000000002</v>
      </c>
      <c r="J9" s="18">
        <f>ROUND(I9*100/B9,2)</f>
        <v>18.690000000000001</v>
      </c>
    </row>
    <row r="10" spans="1:10" ht="20.25" thickBot="1" x14ac:dyDescent="0.25">
      <c r="A10" s="33" t="s">
        <v>16</v>
      </c>
      <c r="B10" s="34">
        <v>6000</v>
      </c>
      <c r="C10" s="35">
        <f>C5+C7+C8+C9</f>
        <v>9174</v>
      </c>
      <c r="D10" s="34">
        <f>D5+D7+D8+D9</f>
        <v>7943.14</v>
      </c>
      <c r="E10" s="34">
        <f>+D10*100/B10</f>
        <v>132.38566666666668</v>
      </c>
      <c r="F10" s="35">
        <f>F5+F7+F8+F9</f>
        <v>7675</v>
      </c>
      <c r="G10" s="34">
        <f>G5+G7+G8+G9</f>
        <v>5363.03</v>
      </c>
      <c r="H10" s="34">
        <f>ROUND(G10*100/B10,2)</f>
        <v>89.38</v>
      </c>
      <c r="I10" s="36">
        <f t="shared" si="0"/>
        <v>636.97000000000025</v>
      </c>
      <c r="J10" s="36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97" t="s">
        <v>20</v>
      </c>
      <c r="B1" s="97"/>
      <c r="C1" s="97"/>
      <c r="D1" s="97"/>
      <c r="E1" s="97"/>
      <c r="F1" s="97"/>
      <c r="G1" s="97"/>
      <c r="H1" s="97"/>
      <c r="I1" s="97"/>
      <c r="J1" s="97"/>
    </row>
    <row r="3" spans="1:10" ht="21.75" thickBot="1" x14ac:dyDescent="0.25">
      <c r="A3" s="7" t="s">
        <v>17</v>
      </c>
      <c r="B3" s="8"/>
      <c r="C3" s="8"/>
      <c r="D3" s="8"/>
      <c r="E3" s="8"/>
      <c r="F3" s="8"/>
      <c r="G3" s="8"/>
      <c r="H3" s="8"/>
      <c r="I3" s="9"/>
      <c r="J3" s="9"/>
    </row>
    <row r="4" spans="1:10" ht="18" thickBot="1" x14ac:dyDescent="0.25">
      <c r="A4" s="85" t="s">
        <v>2</v>
      </c>
      <c r="B4" s="87" t="s">
        <v>3</v>
      </c>
      <c r="C4" s="89" t="s">
        <v>4</v>
      </c>
      <c r="D4" s="90"/>
      <c r="E4" s="91"/>
      <c r="F4" s="92" t="s">
        <v>5</v>
      </c>
      <c r="G4" s="93"/>
      <c r="H4" s="94"/>
      <c r="I4" s="95" t="s">
        <v>6</v>
      </c>
      <c r="J4" s="96"/>
    </row>
    <row r="5" spans="1:10" ht="35.25" thickBot="1" x14ac:dyDescent="0.25">
      <c r="A5" s="86"/>
      <c r="B5" s="88"/>
      <c r="C5" s="10" t="s">
        <v>7</v>
      </c>
      <c r="D5" s="10" t="s">
        <v>8</v>
      </c>
      <c r="E5" s="10" t="s">
        <v>9</v>
      </c>
      <c r="F5" s="10" t="s">
        <v>7</v>
      </c>
      <c r="G5" s="10" t="s">
        <v>8</v>
      </c>
      <c r="H5" s="11" t="s">
        <v>9</v>
      </c>
      <c r="I5" s="12" t="s">
        <v>10</v>
      </c>
      <c r="J5" s="12" t="s">
        <v>9</v>
      </c>
    </row>
    <row r="6" spans="1:10" ht="18" thickBot="1" x14ac:dyDescent="0.25">
      <c r="A6" s="13" t="s">
        <v>11</v>
      </c>
      <c r="B6" s="14">
        <v>400</v>
      </c>
      <c r="C6" s="15">
        <v>1228</v>
      </c>
      <c r="D6" s="16">
        <v>303.8</v>
      </c>
      <c r="E6" s="16">
        <f>ROUND(D6*100/B6,2)</f>
        <v>75.95</v>
      </c>
      <c r="F6" s="15">
        <v>849</v>
      </c>
      <c r="G6" s="16">
        <v>228.53</v>
      </c>
      <c r="H6" s="16">
        <f>ROUND(G6*100/B6,2)</f>
        <v>57.13</v>
      </c>
      <c r="I6" s="17">
        <f t="shared" ref="I6" si="0">+B6-G6</f>
        <v>171.47</v>
      </c>
      <c r="J6" s="18">
        <f>ROUND(I6*100/B6,2)</f>
        <v>42.87</v>
      </c>
    </row>
    <row r="7" spans="1:10" ht="18" thickBot="1" x14ac:dyDescent="0.25">
      <c r="A7" s="19" t="s">
        <v>12</v>
      </c>
      <c r="B7" s="20"/>
      <c r="C7" s="21"/>
      <c r="D7" s="22"/>
      <c r="E7" s="22"/>
      <c r="F7" s="21"/>
      <c r="G7" s="22"/>
      <c r="H7" s="22"/>
      <c r="I7" s="23"/>
      <c r="J7" s="24"/>
    </row>
    <row r="8" spans="1:10" ht="18" thickBot="1" x14ac:dyDescent="0.25">
      <c r="A8" s="25" t="s">
        <v>13</v>
      </c>
      <c r="B8" s="14">
        <v>4400</v>
      </c>
      <c r="C8" s="26">
        <v>6040</v>
      </c>
      <c r="D8" s="27">
        <v>9712.6</v>
      </c>
      <c r="E8" s="27">
        <f>ROUND(D8*100/B8,2)</f>
        <v>220.74</v>
      </c>
      <c r="F8" s="26">
        <v>3259</v>
      </c>
      <c r="G8" s="27">
        <v>4000.32</v>
      </c>
      <c r="H8" s="27">
        <f>ROUND(G8*100/B8,2)</f>
        <v>90.92</v>
      </c>
      <c r="I8" s="17">
        <f t="shared" ref="I8:I11" si="1">+B8-G8</f>
        <v>399.67999999999984</v>
      </c>
      <c r="J8" s="18">
        <f>ROUND(I8*100/B8,2)</f>
        <v>9.08</v>
      </c>
    </row>
    <row r="9" spans="1:10" ht="18" thickBot="1" x14ac:dyDescent="0.25">
      <c r="A9" s="28" t="s">
        <v>14</v>
      </c>
      <c r="B9" s="29">
        <v>650</v>
      </c>
      <c r="C9" s="30">
        <v>1893</v>
      </c>
      <c r="D9" s="20">
        <v>766.22</v>
      </c>
      <c r="E9" s="20">
        <f>ROUND(D9*100/B9,2)</f>
        <v>117.88</v>
      </c>
      <c r="F9" s="30">
        <v>1381</v>
      </c>
      <c r="G9" s="20">
        <v>425.44</v>
      </c>
      <c r="H9" s="20">
        <f>ROUND(G9*100/B9,2)</f>
        <v>65.45</v>
      </c>
      <c r="I9" s="31">
        <f t="shared" si="1"/>
        <v>224.56</v>
      </c>
      <c r="J9" s="32">
        <f>ROUND(I9*100/B9,2)</f>
        <v>34.549999999999997</v>
      </c>
    </row>
    <row r="10" spans="1:10" ht="18" thickBot="1" x14ac:dyDescent="0.25">
      <c r="A10" s="25" t="s">
        <v>15</v>
      </c>
      <c r="B10" s="14">
        <v>550</v>
      </c>
      <c r="C10" s="26">
        <v>1087</v>
      </c>
      <c r="D10" s="27">
        <v>1110.01</v>
      </c>
      <c r="E10" s="27">
        <f>ROUND(D10*100/B10,2)</f>
        <v>201.82</v>
      </c>
      <c r="F10" s="26">
        <v>451</v>
      </c>
      <c r="G10" s="27">
        <v>323.33</v>
      </c>
      <c r="H10" s="27">
        <f>ROUND(G10*100/B10,2)</f>
        <v>58.79</v>
      </c>
      <c r="I10" s="17">
        <f t="shared" si="1"/>
        <v>226.67000000000002</v>
      </c>
      <c r="J10" s="18">
        <f>ROUND(I10*100/B10,2)</f>
        <v>41.21</v>
      </c>
    </row>
    <row r="11" spans="1:10" ht="20.25" thickBot="1" x14ac:dyDescent="0.25">
      <c r="A11" s="33" t="s">
        <v>16</v>
      </c>
      <c r="B11" s="34">
        <v>6000</v>
      </c>
      <c r="C11" s="35">
        <f>C6+C8+C9+C10</f>
        <v>10248</v>
      </c>
      <c r="D11" s="34">
        <f>D6+D8+D9+D10</f>
        <v>11892.63</v>
      </c>
      <c r="E11" s="34">
        <f>+D11*100/B11</f>
        <v>198.2105</v>
      </c>
      <c r="F11" s="35">
        <f>F6+F8+F9+F10</f>
        <v>5940</v>
      </c>
      <c r="G11" s="34">
        <f>G6+G8+G9+G10</f>
        <v>4977.62</v>
      </c>
      <c r="H11" s="34">
        <f>ROUND(G11*100/B11,2)</f>
        <v>82.96</v>
      </c>
      <c r="I11" s="36">
        <f t="shared" si="1"/>
        <v>1022.3800000000001</v>
      </c>
      <c r="J11" s="36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97" t="s">
        <v>21</v>
      </c>
      <c r="B1" s="97"/>
      <c r="C1" s="97"/>
      <c r="D1" s="97"/>
      <c r="E1" s="97"/>
      <c r="F1" s="97"/>
      <c r="G1" s="97"/>
      <c r="H1" s="97"/>
      <c r="I1" s="97"/>
    </row>
    <row r="3" spans="1:10" ht="21.75" thickBot="1" x14ac:dyDescent="0.25">
      <c r="A3" s="7" t="s">
        <v>18</v>
      </c>
      <c r="B3" s="8"/>
      <c r="C3" s="8"/>
      <c r="D3" s="8"/>
      <c r="E3" s="8"/>
      <c r="F3" s="8"/>
      <c r="G3" s="8"/>
      <c r="H3" s="8"/>
      <c r="I3" s="9"/>
      <c r="J3" s="9"/>
    </row>
    <row r="4" spans="1:10" ht="18" thickBot="1" x14ac:dyDescent="0.25">
      <c r="A4" s="85" t="s">
        <v>2</v>
      </c>
      <c r="B4" s="87" t="s">
        <v>3</v>
      </c>
      <c r="C4" s="89" t="s">
        <v>4</v>
      </c>
      <c r="D4" s="90"/>
      <c r="E4" s="91"/>
      <c r="F4" s="92" t="s">
        <v>5</v>
      </c>
      <c r="G4" s="93"/>
      <c r="H4" s="94"/>
      <c r="I4" s="95" t="s">
        <v>6</v>
      </c>
      <c r="J4" s="96"/>
    </row>
    <row r="5" spans="1:10" ht="35.25" thickBot="1" x14ac:dyDescent="0.25">
      <c r="A5" s="86"/>
      <c r="B5" s="88"/>
      <c r="C5" s="10" t="s">
        <v>7</v>
      </c>
      <c r="D5" s="10" t="s">
        <v>8</v>
      </c>
      <c r="E5" s="10" t="s">
        <v>9</v>
      </c>
      <c r="F5" s="10" t="s">
        <v>7</v>
      </c>
      <c r="G5" s="10" t="s">
        <v>8</v>
      </c>
      <c r="H5" s="11" t="s">
        <v>9</v>
      </c>
      <c r="I5" s="12" t="s">
        <v>10</v>
      </c>
      <c r="J5" s="12" t="s">
        <v>9</v>
      </c>
    </row>
    <row r="6" spans="1:10" ht="18" thickBot="1" x14ac:dyDescent="0.25">
      <c r="A6" s="13" t="s">
        <v>11</v>
      </c>
      <c r="B6" s="14">
        <v>400</v>
      </c>
      <c r="C6" s="15">
        <v>1231</v>
      </c>
      <c r="D6" s="16">
        <v>290.35000000000002</v>
      </c>
      <c r="E6" s="16">
        <f>ROUND(D6*100/B6,2)</f>
        <v>72.59</v>
      </c>
      <c r="F6" s="15">
        <v>735</v>
      </c>
      <c r="G6" s="16">
        <v>190.32</v>
      </c>
      <c r="H6" s="16">
        <f>ROUND(G6*100/B6,2)</f>
        <v>47.58</v>
      </c>
      <c r="I6" s="17">
        <f t="shared" ref="I6" si="0">+B6-G6</f>
        <v>209.68</v>
      </c>
      <c r="J6" s="18">
        <f>ROUND(I6*100/B6,2)</f>
        <v>52.42</v>
      </c>
    </row>
    <row r="7" spans="1:10" ht="18" thickBot="1" x14ac:dyDescent="0.25">
      <c r="A7" s="19" t="s">
        <v>12</v>
      </c>
      <c r="B7" s="20"/>
      <c r="C7" s="21"/>
      <c r="D7" s="22"/>
      <c r="E7" s="22"/>
      <c r="F7" s="21"/>
      <c r="G7" s="22"/>
      <c r="H7" s="22"/>
      <c r="I7" s="23"/>
      <c r="J7" s="24"/>
    </row>
    <row r="8" spans="1:10" ht="18" thickBot="1" x14ac:dyDescent="0.25">
      <c r="A8" s="25" t="s">
        <v>13</v>
      </c>
      <c r="B8" s="14">
        <v>4400</v>
      </c>
      <c r="C8" s="26">
        <v>6290</v>
      </c>
      <c r="D8" s="27">
        <v>10785.89</v>
      </c>
      <c r="E8" s="27">
        <f>ROUND(D8*100/B8,2)</f>
        <v>245.13</v>
      </c>
      <c r="F8" s="26">
        <v>2787</v>
      </c>
      <c r="G8" s="27">
        <v>3309.13</v>
      </c>
      <c r="H8" s="27">
        <f>ROUND(G8*100/B8,2)</f>
        <v>75.209999999999994</v>
      </c>
      <c r="I8" s="17">
        <f t="shared" ref="I8:I11" si="1">+B8-G8</f>
        <v>1090.8699999999999</v>
      </c>
      <c r="J8" s="18">
        <f>ROUND(I8*100/B8,2)</f>
        <v>24.79</v>
      </c>
    </row>
    <row r="9" spans="1:10" ht="18" thickBot="1" x14ac:dyDescent="0.25">
      <c r="A9" s="28" t="s">
        <v>14</v>
      </c>
      <c r="B9" s="29">
        <v>650</v>
      </c>
      <c r="C9" s="30">
        <v>1900</v>
      </c>
      <c r="D9" s="20">
        <v>812.76</v>
      </c>
      <c r="E9" s="20">
        <f>ROUND(D9*100/B9,2)</f>
        <v>125.04</v>
      </c>
      <c r="F9" s="30">
        <v>1187</v>
      </c>
      <c r="G9" s="20">
        <v>291.77</v>
      </c>
      <c r="H9" s="20">
        <f>ROUND(G9*100/B9,2)</f>
        <v>44.89</v>
      </c>
      <c r="I9" s="31">
        <f t="shared" si="1"/>
        <v>358.23</v>
      </c>
      <c r="J9" s="32">
        <f>ROUND(I9*100/B9,2)</f>
        <v>55.11</v>
      </c>
    </row>
    <row r="10" spans="1:10" ht="18" thickBot="1" x14ac:dyDescent="0.25">
      <c r="A10" s="25" t="s">
        <v>15</v>
      </c>
      <c r="B10" s="14">
        <v>550</v>
      </c>
      <c r="C10" s="26">
        <v>1098</v>
      </c>
      <c r="D10" s="27">
        <v>1190.03</v>
      </c>
      <c r="E10" s="27">
        <f>ROUND(D10*100/B10,2)</f>
        <v>216.37</v>
      </c>
      <c r="F10" s="26">
        <v>365</v>
      </c>
      <c r="G10" s="27">
        <v>277.23</v>
      </c>
      <c r="H10" s="27">
        <f>ROUND(G10*100/B10,2)</f>
        <v>50.41</v>
      </c>
      <c r="I10" s="17">
        <f t="shared" si="1"/>
        <v>272.77</v>
      </c>
      <c r="J10" s="18">
        <f>ROUND(I10*100/B10,2)</f>
        <v>49.59</v>
      </c>
    </row>
    <row r="11" spans="1:10" ht="20.25" thickBot="1" x14ac:dyDescent="0.25">
      <c r="A11" s="33" t="s">
        <v>16</v>
      </c>
      <c r="B11" s="34">
        <v>6000</v>
      </c>
      <c r="C11" s="35">
        <f>C6+C8+C9+C10</f>
        <v>10519</v>
      </c>
      <c r="D11" s="34">
        <f>D6+D8+D9+D10</f>
        <v>13079.03</v>
      </c>
      <c r="E11" s="34">
        <f>+D11*100/B11</f>
        <v>217.98383333333334</v>
      </c>
      <c r="F11" s="35">
        <f>F6+F8+F9+F10</f>
        <v>5074</v>
      </c>
      <c r="G11" s="34">
        <f>G6+G8+G9+G10</f>
        <v>4068.4500000000003</v>
      </c>
      <c r="H11" s="34">
        <f>ROUND(G11*100/B11,2)</f>
        <v>67.81</v>
      </c>
      <c r="I11" s="36">
        <f t="shared" si="1"/>
        <v>1931.5499999999997</v>
      </c>
      <c r="J11" s="36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97" t="s">
        <v>31</v>
      </c>
      <c r="B1" s="97"/>
      <c r="C1" s="97"/>
      <c r="D1" s="97"/>
      <c r="E1" s="97"/>
      <c r="F1" s="97"/>
      <c r="G1" s="97"/>
      <c r="H1" s="97"/>
      <c r="I1" s="97"/>
      <c r="J1" s="97"/>
    </row>
    <row r="3" spans="1:10" ht="21.75" thickBot="1" x14ac:dyDescent="0.25">
      <c r="A3" s="7" t="s">
        <v>1</v>
      </c>
      <c r="B3" s="8"/>
      <c r="C3" s="8"/>
      <c r="D3" s="8"/>
      <c r="E3" s="8"/>
      <c r="F3" s="8"/>
      <c r="G3" s="8"/>
      <c r="H3" s="8"/>
    </row>
    <row r="4" spans="1:10" ht="20.25" thickBot="1" x14ac:dyDescent="0.25">
      <c r="A4" s="85" t="s">
        <v>2</v>
      </c>
      <c r="B4" s="98" t="s">
        <v>22</v>
      </c>
      <c r="C4" s="99"/>
      <c r="D4" s="99"/>
      <c r="E4" s="99"/>
      <c r="F4" s="99"/>
      <c r="G4" s="99"/>
      <c r="H4" s="100"/>
    </row>
    <row r="5" spans="1:10" ht="106.5" thickBot="1" x14ac:dyDescent="0.25">
      <c r="A5" s="86"/>
      <c r="B5" s="37" t="s">
        <v>23</v>
      </c>
      <c r="C5" s="37" t="s">
        <v>24</v>
      </c>
      <c r="D5" s="37" t="s">
        <v>25</v>
      </c>
      <c r="E5" s="37" t="s">
        <v>26</v>
      </c>
      <c r="F5" s="37" t="s">
        <v>27</v>
      </c>
      <c r="G5" s="37" t="s">
        <v>28</v>
      </c>
      <c r="H5" s="10" t="s">
        <v>29</v>
      </c>
    </row>
    <row r="6" spans="1:10" ht="18" thickBot="1" x14ac:dyDescent="0.25">
      <c r="A6" s="38" t="s">
        <v>30</v>
      </c>
      <c r="B6" s="76">
        <v>315.70999999999998</v>
      </c>
      <c r="C6" s="76">
        <v>8719.23</v>
      </c>
      <c r="D6" s="77">
        <v>570382</v>
      </c>
      <c r="E6" s="76">
        <v>16837.95</v>
      </c>
      <c r="F6" s="76" t="s">
        <v>0</v>
      </c>
      <c r="G6" s="76" t="s">
        <v>0</v>
      </c>
      <c r="H6" s="78" t="s">
        <v>0</v>
      </c>
    </row>
    <row r="7" spans="1:10" ht="18" thickBot="1" x14ac:dyDescent="0.25">
      <c r="A7" s="39" t="s">
        <v>12</v>
      </c>
      <c r="B7" s="79"/>
      <c r="C7" s="79"/>
      <c r="D7" s="80"/>
      <c r="E7" s="79"/>
      <c r="F7" s="79"/>
      <c r="G7" s="79"/>
      <c r="H7" s="81"/>
    </row>
    <row r="8" spans="1:10" ht="18" thickBot="1" x14ac:dyDescent="0.25">
      <c r="A8" s="40" t="s">
        <v>13</v>
      </c>
      <c r="B8" s="76">
        <v>6358.39</v>
      </c>
      <c r="C8" s="76">
        <v>263212.92</v>
      </c>
      <c r="D8" s="77" t="s">
        <v>0</v>
      </c>
      <c r="E8" s="76" t="s">
        <v>0</v>
      </c>
      <c r="F8" s="76">
        <v>1632830.37</v>
      </c>
      <c r="G8" s="76" t="s">
        <v>0</v>
      </c>
      <c r="H8" s="82" t="s">
        <v>0</v>
      </c>
    </row>
    <row r="9" spans="1:10" ht="18" thickBot="1" x14ac:dyDescent="0.25">
      <c r="A9" s="41" t="s">
        <v>14</v>
      </c>
      <c r="B9" s="79">
        <v>636.42999999999995</v>
      </c>
      <c r="C9" s="79">
        <v>22911.72</v>
      </c>
      <c r="D9" s="80" t="s">
        <v>0</v>
      </c>
      <c r="E9" s="79" t="s">
        <v>0</v>
      </c>
      <c r="F9" s="79" t="s">
        <v>0</v>
      </c>
      <c r="G9" s="79">
        <v>1.32</v>
      </c>
      <c r="H9" s="81">
        <v>797</v>
      </c>
    </row>
    <row r="10" spans="1:10" ht="18" thickBot="1" x14ac:dyDescent="0.25">
      <c r="A10" s="40" t="s">
        <v>15</v>
      </c>
      <c r="B10" s="76">
        <v>632.61</v>
      </c>
      <c r="C10" s="76">
        <v>18013.57</v>
      </c>
      <c r="D10" s="77" t="s">
        <v>0</v>
      </c>
      <c r="E10" s="76" t="s">
        <v>0</v>
      </c>
      <c r="F10" s="76" t="s">
        <v>0</v>
      </c>
      <c r="G10" s="76" t="s">
        <v>0</v>
      </c>
      <c r="H10" s="82">
        <v>103044</v>
      </c>
    </row>
    <row r="11" spans="1:10" ht="20.25" thickBot="1" x14ac:dyDescent="0.25">
      <c r="A11" s="42" t="s">
        <v>16</v>
      </c>
      <c r="B11" s="34">
        <f>SUM(B6:B10)</f>
        <v>7943.14</v>
      </c>
      <c r="C11" s="34">
        <f t="shared" ref="C11:H11" si="0">SUM(C6:C10)</f>
        <v>312857.44</v>
      </c>
      <c r="D11" s="35">
        <f t="shared" si="0"/>
        <v>570382</v>
      </c>
      <c r="E11" s="34">
        <f t="shared" si="0"/>
        <v>16837.95</v>
      </c>
      <c r="F11" s="34">
        <f t="shared" si="0"/>
        <v>1632830.37</v>
      </c>
      <c r="G11" s="34">
        <f t="shared" si="0"/>
        <v>1.32</v>
      </c>
      <c r="H11" s="35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97" t="s">
        <v>32</v>
      </c>
      <c r="B1" s="97"/>
      <c r="C1" s="97"/>
      <c r="D1" s="97"/>
      <c r="E1" s="97"/>
      <c r="F1" s="97"/>
      <c r="G1" s="97"/>
      <c r="H1" s="97"/>
      <c r="I1" s="97"/>
      <c r="J1" s="97"/>
    </row>
    <row r="4" spans="1:10" ht="21.75" thickBot="1" x14ac:dyDescent="0.25">
      <c r="A4" s="7" t="s">
        <v>17</v>
      </c>
      <c r="B4" s="8"/>
      <c r="C4" s="8"/>
      <c r="D4" s="8"/>
      <c r="E4" s="8"/>
      <c r="F4" s="8"/>
      <c r="G4" s="8"/>
      <c r="H4" s="8"/>
    </row>
    <row r="5" spans="1:10" ht="20.25" thickBot="1" x14ac:dyDescent="0.25">
      <c r="A5" s="85" t="s">
        <v>2</v>
      </c>
      <c r="B5" s="98" t="s">
        <v>22</v>
      </c>
      <c r="C5" s="99"/>
      <c r="D5" s="99"/>
      <c r="E5" s="99"/>
      <c r="F5" s="99"/>
      <c r="G5" s="99"/>
      <c r="H5" s="100"/>
    </row>
    <row r="6" spans="1:10" ht="89.25" thickBot="1" x14ac:dyDescent="0.25">
      <c r="A6" s="86"/>
      <c r="B6" s="37" t="s">
        <v>23</v>
      </c>
      <c r="C6" s="37" t="s">
        <v>24</v>
      </c>
      <c r="D6" s="37" t="s">
        <v>25</v>
      </c>
      <c r="E6" s="37" t="s">
        <v>26</v>
      </c>
      <c r="F6" s="37" t="s">
        <v>27</v>
      </c>
      <c r="G6" s="37" t="s">
        <v>28</v>
      </c>
      <c r="H6" s="10" t="s">
        <v>29</v>
      </c>
    </row>
    <row r="7" spans="1:10" ht="18" thickBot="1" x14ac:dyDescent="0.25">
      <c r="A7" s="38" t="s">
        <v>30</v>
      </c>
      <c r="B7" s="76">
        <v>303.8</v>
      </c>
      <c r="C7" s="76">
        <v>12131.41</v>
      </c>
      <c r="D7" s="77">
        <v>962379</v>
      </c>
      <c r="E7" s="76">
        <v>24986.75</v>
      </c>
      <c r="F7" s="76" t="s">
        <v>0</v>
      </c>
      <c r="G7" s="76" t="s">
        <v>0</v>
      </c>
      <c r="H7" s="78" t="s">
        <v>0</v>
      </c>
    </row>
    <row r="8" spans="1:10" ht="18" thickBot="1" x14ac:dyDescent="0.25">
      <c r="A8" s="39" t="s">
        <v>12</v>
      </c>
      <c r="B8" s="79"/>
      <c r="C8" s="79"/>
      <c r="D8" s="80"/>
      <c r="E8" s="79"/>
      <c r="F8" s="79"/>
      <c r="G8" s="79"/>
      <c r="H8" s="81"/>
    </row>
    <row r="9" spans="1:10" ht="18" thickBot="1" x14ac:dyDescent="0.25">
      <c r="A9" s="40" t="s">
        <v>13</v>
      </c>
      <c r="B9" s="76">
        <v>9712.6</v>
      </c>
      <c r="C9" s="76">
        <v>167016.25</v>
      </c>
      <c r="D9" s="77" t="s">
        <v>0</v>
      </c>
      <c r="E9" s="76" t="s">
        <v>0</v>
      </c>
      <c r="F9" s="76">
        <v>743677.47</v>
      </c>
      <c r="G9" s="76" t="s">
        <v>0</v>
      </c>
      <c r="H9" s="82" t="s">
        <v>0</v>
      </c>
    </row>
    <row r="10" spans="1:10" ht="18" thickBot="1" x14ac:dyDescent="0.25">
      <c r="A10" s="41" t="s">
        <v>14</v>
      </c>
      <c r="B10" s="79">
        <v>766.22</v>
      </c>
      <c r="C10" s="79">
        <v>26068.93</v>
      </c>
      <c r="D10" s="80" t="s">
        <v>0</v>
      </c>
      <c r="E10" s="79" t="s">
        <v>0</v>
      </c>
      <c r="F10" s="79" t="s">
        <v>0</v>
      </c>
      <c r="G10" s="79">
        <v>3545.29</v>
      </c>
      <c r="H10" s="81">
        <v>1594</v>
      </c>
    </row>
    <row r="11" spans="1:10" ht="18" thickBot="1" x14ac:dyDescent="0.25">
      <c r="A11" s="40" t="s">
        <v>15</v>
      </c>
      <c r="B11" s="76">
        <v>1110.01</v>
      </c>
      <c r="C11" s="76">
        <v>11285.36</v>
      </c>
      <c r="D11" s="77" t="s">
        <v>0</v>
      </c>
      <c r="E11" s="76" t="s">
        <v>0</v>
      </c>
      <c r="F11" s="76" t="s">
        <v>0</v>
      </c>
      <c r="G11" s="76" t="s">
        <v>0</v>
      </c>
      <c r="H11" s="82">
        <v>443</v>
      </c>
    </row>
    <row r="12" spans="1:10" ht="20.25" thickBot="1" x14ac:dyDescent="0.25">
      <c r="A12" s="42" t="s">
        <v>16</v>
      </c>
      <c r="B12" s="34">
        <f>SUM(B7:B11)</f>
        <v>11892.63</v>
      </c>
      <c r="C12" s="34">
        <f t="shared" ref="C12:H12" si="0">SUM(C7:C11)</f>
        <v>216501.95</v>
      </c>
      <c r="D12" s="35">
        <f t="shared" si="0"/>
        <v>962379</v>
      </c>
      <c r="E12" s="34">
        <f t="shared" si="0"/>
        <v>24986.75</v>
      </c>
      <c r="F12" s="34">
        <f t="shared" si="0"/>
        <v>743677.47</v>
      </c>
      <c r="G12" s="34">
        <f t="shared" si="0"/>
        <v>3545.29</v>
      </c>
      <c r="H12" s="35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97" t="s">
        <v>33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3" spans="1:14" ht="21.75" thickBot="1" x14ac:dyDescent="0.25">
      <c r="A3" s="7" t="s">
        <v>18</v>
      </c>
      <c r="B3" s="8"/>
      <c r="C3" s="8"/>
      <c r="D3" s="8"/>
      <c r="E3" s="8"/>
      <c r="F3" s="8"/>
      <c r="G3" s="8"/>
      <c r="H3" s="8"/>
    </row>
    <row r="4" spans="1:14" ht="20.25" thickBot="1" x14ac:dyDescent="0.25">
      <c r="A4" s="85" t="s">
        <v>2</v>
      </c>
      <c r="B4" s="98" t="s">
        <v>22</v>
      </c>
      <c r="C4" s="99"/>
      <c r="D4" s="99"/>
      <c r="E4" s="99"/>
      <c r="F4" s="99"/>
      <c r="G4" s="99"/>
      <c r="H4" s="100"/>
    </row>
    <row r="5" spans="1:14" ht="89.25" thickBot="1" x14ac:dyDescent="0.25">
      <c r="A5" s="86"/>
      <c r="B5" s="37" t="s">
        <v>23</v>
      </c>
      <c r="C5" s="37" t="s">
        <v>24</v>
      </c>
      <c r="D5" s="37" t="s">
        <v>25</v>
      </c>
      <c r="E5" s="37" t="s">
        <v>26</v>
      </c>
      <c r="F5" s="37" t="s">
        <v>27</v>
      </c>
      <c r="G5" s="37" t="s">
        <v>28</v>
      </c>
      <c r="H5" s="10" t="s">
        <v>29</v>
      </c>
    </row>
    <row r="6" spans="1:14" ht="18" thickBot="1" x14ac:dyDescent="0.25">
      <c r="A6" s="38" t="s">
        <v>30</v>
      </c>
      <c r="B6" s="76">
        <v>290.35000000000002</v>
      </c>
      <c r="C6" s="76">
        <v>12148.36</v>
      </c>
      <c r="D6" s="77">
        <v>980409</v>
      </c>
      <c r="E6" s="76">
        <v>30607.07</v>
      </c>
      <c r="F6" s="76" t="s">
        <v>0</v>
      </c>
      <c r="G6" s="76" t="s">
        <v>0</v>
      </c>
      <c r="H6" s="78" t="s">
        <v>0</v>
      </c>
    </row>
    <row r="7" spans="1:14" ht="18" thickBot="1" x14ac:dyDescent="0.25">
      <c r="A7" s="39" t="s">
        <v>12</v>
      </c>
      <c r="B7" s="79"/>
      <c r="C7" s="79"/>
      <c r="D7" s="80"/>
      <c r="E7" s="79"/>
      <c r="F7" s="79"/>
      <c r="G7" s="79"/>
      <c r="H7" s="81"/>
    </row>
    <row r="8" spans="1:14" ht="18" thickBot="1" x14ac:dyDescent="0.25">
      <c r="A8" s="40" t="s">
        <v>13</v>
      </c>
      <c r="B8" s="76">
        <v>10785.89</v>
      </c>
      <c r="C8" s="76">
        <v>166874.67000000001</v>
      </c>
      <c r="D8" s="77" t="s">
        <v>0</v>
      </c>
      <c r="E8" s="76" t="s">
        <v>0</v>
      </c>
      <c r="F8" s="76">
        <v>893477.84</v>
      </c>
      <c r="G8" s="76" t="s">
        <v>0</v>
      </c>
      <c r="H8" s="82" t="s">
        <v>0</v>
      </c>
    </row>
    <row r="9" spans="1:14" ht="18" thickBot="1" x14ac:dyDescent="0.25">
      <c r="A9" s="41" t="s">
        <v>14</v>
      </c>
      <c r="B9" s="79">
        <v>812.76</v>
      </c>
      <c r="C9" s="79">
        <v>26312.07</v>
      </c>
      <c r="D9" s="80" t="s">
        <v>0</v>
      </c>
      <c r="E9" s="79" t="s">
        <v>0</v>
      </c>
      <c r="F9" s="79" t="s">
        <v>0</v>
      </c>
      <c r="G9" s="79">
        <v>3569.96</v>
      </c>
      <c r="H9" s="81">
        <v>1619</v>
      </c>
    </row>
    <row r="10" spans="1:14" ht="18" thickBot="1" x14ac:dyDescent="0.25">
      <c r="A10" s="40" t="s">
        <v>15</v>
      </c>
      <c r="B10" s="76">
        <v>1190.03</v>
      </c>
      <c r="C10" s="76">
        <v>11781.34</v>
      </c>
      <c r="D10" s="77" t="s">
        <v>0</v>
      </c>
      <c r="E10" s="76" t="s">
        <v>0</v>
      </c>
      <c r="F10" s="76" t="s">
        <v>0</v>
      </c>
      <c r="G10" s="76" t="s">
        <v>0</v>
      </c>
      <c r="H10" s="82">
        <v>523</v>
      </c>
    </row>
    <row r="11" spans="1:14" ht="20.25" thickBot="1" x14ac:dyDescent="0.25">
      <c r="A11" s="42" t="s">
        <v>16</v>
      </c>
      <c r="B11" s="34">
        <f>SUM(B6:B10)</f>
        <v>13079.03</v>
      </c>
      <c r="C11" s="34">
        <f t="shared" ref="C11:H11" si="0">SUM(C6:C10)</f>
        <v>217116.44000000003</v>
      </c>
      <c r="D11" s="35">
        <f t="shared" si="0"/>
        <v>980409</v>
      </c>
      <c r="E11" s="34">
        <f t="shared" si="0"/>
        <v>30607.07</v>
      </c>
      <c r="F11" s="34">
        <f t="shared" si="0"/>
        <v>893477.84</v>
      </c>
      <c r="G11" s="34">
        <f t="shared" si="0"/>
        <v>3569.96</v>
      </c>
      <c r="H11" s="35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E2304-B31F-4BB3-B383-0B38D4A30F7C}">
  <dimension ref="A1:J18"/>
  <sheetViews>
    <sheetView tabSelected="1" zoomScale="90" zoomScaleNormal="90" workbookViewId="0">
      <selection activeCell="J6" sqref="J6"/>
    </sheetView>
  </sheetViews>
  <sheetFormatPr defaultRowHeight="14.25" x14ac:dyDescent="0.2"/>
  <cols>
    <col min="1" max="1" width="11.625" customWidth="1"/>
    <col min="2" max="2" width="23.5" customWidth="1"/>
    <col min="3" max="3" width="12.75" customWidth="1"/>
    <col min="4" max="5" width="9.25" customWidth="1"/>
    <col min="6" max="6" width="7.5" bestFit="1" customWidth="1"/>
    <col min="7" max="7" width="11.625" customWidth="1"/>
    <col min="8" max="9" width="9.25" customWidth="1"/>
    <col min="10" max="10" width="7.5" bestFit="1" customWidth="1"/>
    <col min="11" max="11" width="9.875" customWidth="1"/>
    <col min="12" max="13" width="9.25" customWidth="1"/>
    <col min="14" max="14" width="7.5" bestFit="1" customWidth="1"/>
    <col min="15" max="15" width="10.125" customWidth="1"/>
  </cols>
  <sheetData>
    <row r="1" spans="1:10" ht="21" x14ac:dyDescent="0.35">
      <c r="A1" s="132" t="s">
        <v>76</v>
      </c>
      <c r="B1" s="132"/>
      <c r="C1" s="132"/>
      <c r="D1" s="132"/>
      <c r="E1" s="132"/>
      <c r="F1" s="132"/>
      <c r="G1" s="132"/>
      <c r="H1" s="1"/>
    </row>
    <row r="2" spans="1:10" ht="21" x14ac:dyDescent="0.35">
      <c r="A2" s="2"/>
      <c r="B2" s="2"/>
      <c r="C2" s="2"/>
      <c r="D2" s="2"/>
      <c r="E2" s="2"/>
      <c r="F2" s="2"/>
      <c r="G2" s="2"/>
    </row>
    <row r="3" spans="1:10" ht="21" x14ac:dyDescent="0.35">
      <c r="A3" s="118" t="s">
        <v>35</v>
      </c>
      <c r="B3" s="118"/>
      <c r="C3" s="118"/>
      <c r="D3" s="118"/>
      <c r="E3" s="118"/>
      <c r="F3" s="118"/>
      <c r="G3" s="118"/>
      <c r="I3" s="1"/>
      <c r="J3" s="1"/>
    </row>
    <row r="4" spans="1:10" ht="21" x14ac:dyDescent="0.2">
      <c r="A4" s="119" t="s">
        <v>34</v>
      </c>
      <c r="B4" s="120"/>
      <c r="C4" s="123" t="s">
        <v>36</v>
      </c>
      <c r="D4" s="125" t="s">
        <v>37</v>
      </c>
      <c r="E4" s="126"/>
      <c r="F4" s="125" t="s">
        <v>38</v>
      </c>
      <c r="G4" s="126"/>
      <c r="I4" s="5"/>
      <c r="J4" s="43"/>
    </row>
    <row r="5" spans="1:10" ht="21" x14ac:dyDescent="0.3">
      <c r="A5" s="121"/>
      <c r="B5" s="122"/>
      <c r="C5" s="124"/>
      <c r="D5" s="44" t="s">
        <v>39</v>
      </c>
      <c r="E5" s="44" t="s">
        <v>40</v>
      </c>
      <c r="F5" s="44" t="s">
        <v>39</v>
      </c>
      <c r="G5" s="44" t="s">
        <v>40</v>
      </c>
      <c r="I5" s="5"/>
      <c r="J5" s="43"/>
    </row>
    <row r="6" spans="1:10" ht="31.5" x14ac:dyDescent="0.25">
      <c r="A6" s="127" t="s">
        <v>41</v>
      </c>
      <c r="B6" s="45" t="s">
        <v>42</v>
      </c>
      <c r="C6" s="46" t="s">
        <v>0</v>
      </c>
      <c r="D6" s="47">
        <v>500000</v>
      </c>
      <c r="E6" s="47">
        <v>500000</v>
      </c>
      <c r="F6" s="47">
        <v>20000000</v>
      </c>
      <c r="G6" s="47">
        <v>20000000</v>
      </c>
      <c r="I6" s="5"/>
      <c r="J6" s="43"/>
    </row>
    <row r="7" spans="1:10" ht="21" x14ac:dyDescent="0.25">
      <c r="A7" s="127"/>
      <c r="B7" s="48" t="s">
        <v>43</v>
      </c>
      <c r="C7" s="129" t="s">
        <v>0</v>
      </c>
      <c r="D7" s="115">
        <v>20000</v>
      </c>
      <c r="E7" s="115">
        <v>100000</v>
      </c>
      <c r="F7" s="115">
        <v>2000000</v>
      </c>
      <c r="G7" s="115">
        <v>5000000</v>
      </c>
      <c r="I7" s="5"/>
      <c r="J7" s="49"/>
    </row>
    <row r="8" spans="1:10" ht="21" x14ac:dyDescent="0.25">
      <c r="A8" s="127"/>
      <c r="B8" s="45" t="s">
        <v>44</v>
      </c>
      <c r="C8" s="130"/>
      <c r="D8" s="116"/>
      <c r="E8" s="116"/>
      <c r="F8" s="116"/>
      <c r="G8" s="116"/>
      <c r="I8" s="5"/>
      <c r="J8" s="43"/>
    </row>
    <row r="9" spans="1:10" ht="21" x14ac:dyDescent="0.25">
      <c r="A9" s="127"/>
      <c r="B9" s="48" t="s">
        <v>45</v>
      </c>
      <c r="C9" s="131"/>
      <c r="D9" s="117"/>
      <c r="E9" s="117"/>
      <c r="F9" s="117"/>
      <c r="G9" s="117"/>
      <c r="I9" s="5"/>
      <c r="J9" s="50"/>
    </row>
    <row r="10" spans="1:10" ht="31.5" x14ac:dyDescent="0.25">
      <c r="A10" s="128"/>
      <c r="B10" s="45" t="s">
        <v>46</v>
      </c>
      <c r="C10" s="51" t="s">
        <v>47</v>
      </c>
      <c r="D10" s="52">
        <v>150000</v>
      </c>
      <c r="E10" s="52">
        <v>1000000</v>
      </c>
      <c r="F10" s="53" t="s">
        <v>0</v>
      </c>
      <c r="G10" s="53" t="s">
        <v>0</v>
      </c>
      <c r="I10" s="5"/>
      <c r="J10" s="43"/>
    </row>
    <row r="11" spans="1:10" ht="31.5" x14ac:dyDescent="0.25">
      <c r="A11" s="109" t="s">
        <v>48</v>
      </c>
      <c r="B11" s="110"/>
      <c r="C11" s="54" t="s">
        <v>49</v>
      </c>
      <c r="D11" s="52">
        <v>500000</v>
      </c>
      <c r="E11" s="52">
        <v>500000</v>
      </c>
      <c r="F11" s="52">
        <v>500000</v>
      </c>
      <c r="G11" s="52">
        <v>500000</v>
      </c>
      <c r="I11" s="5"/>
      <c r="J11" s="43"/>
    </row>
    <row r="12" spans="1:10" ht="31.5" x14ac:dyDescent="0.25">
      <c r="A12" s="111" t="s">
        <v>50</v>
      </c>
      <c r="B12" s="112"/>
      <c r="C12" s="55" t="s">
        <v>49</v>
      </c>
      <c r="D12" s="52">
        <v>50000</v>
      </c>
      <c r="E12" s="52">
        <v>50000</v>
      </c>
      <c r="F12" s="52">
        <v>50000</v>
      </c>
      <c r="G12" s="52">
        <v>50000</v>
      </c>
      <c r="I12" s="5"/>
      <c r="J12" s="43"/>
    </row>
    <row r="13" spans="1:10" ht="21" x14ac:dyDescent="0.25">
      <c r="A13" s="113" t="s">
        <v>51</v>
      </c>
      <c r="B13" s="48" t="s">
        <v>52</v>
      </c>
      <c r="C13" s="56" t="s">
        <v>0</v>
      </c>
      <c r="D13" s="101">
        <v>20000</v>
      </c>
      <c r="E13" s="101">
        <v>50000</v>
      </c>
      <c r="F13" s="101">
        <v>20000</v>
      </c>
      <c r="G13" s="101">
        <v>50000</v>
      </c>
      <c r="I13" s="5"/>
      <c r="J13" s="43"/>
    </row>
    <row r="14" spans="1:10" ht="21" x14ac:dyDescent="0.25">
      <c r="A14" s="113"/>
      <c r="B14" s="45" t="s">
        <v>53</v>
      </c>
      <c r="C14" s="51" t="s">
        <v>54</v>
      </c>
      <c r="D14" s="102"/>
      <c r="E14" s="102"/>
      <c r="F14" s="102"/>
      <c r="G14" s="102"/>
      <c r="I14" s="5"/>
      <c r="J14" s="43"/>
    </row>
    <row r="15" spans="1:10" ht="21" x14ac:dyDescent="0.25">
      <c r="A15" s="113"/>
      <c r="B15" s="48" t="s">
        <v>55</v>
      </c>
      <c r="C15" s="57" t="s">
        <v>56</v>
      </c>
      <c r="D15" s="102"/>
      <c r="E15" s="102"/>
      <c r="F15" s="102"/>
      <c r="G15" s="102"/>
      <c r="I15" s="5"/>
      <c r="J15" s="43"/>
    </row>
    <row r="16" spans="1:10" ht="47.25" x14ac:dyDescent="0.35">
      <c r="A16" s="114"/>
      <c r="B16" s="51" t="s">
        <v>57</v>
      </c>
      <c r="C16" s="57" t="s">
        <v>56</v>
      </c>
      <c r="D16" s="103"/>
      <c r="E16" s="103"/>
      <c r="F16" s="108"/>
      <c r="G16" s="103"/>
      <c r="I16" s="6"/>
    </row>
    <row r="17" spans="1:10" ht="21" x14ac:dyDescent="0.35">
      <c r="A17" s="104" t="s">
        <v>58</v>
      </c>
      <c r="B17" s="105"/>
      <c r="C17" s="58" t="s">
        <v>0</v>
      </c>
      <c r="D17" s="106" t="s">
        <v>47</v>
      </c>
      <c r="E17" s="106"/>
      <c r="F17" s="106"/>
      <c r="G17" s="107"/>
      <c r="I17" s="6"/>
    </row>
    <row r="18" spans="1:10" ht="21" x14ac:dyDescent="0.2">
      <c r="I18" s="3"/>
      <c r="J18" s="4"/>
    </row>
  </sheetData>
  <mergeCells count="21">
    <mergeCell ref="A1:G1"/>
    <mergeCell ref="G7:G9"/>
    <mergeCell ref="A3:G3"/>
    <mergeCell ref="A4:B5"/>
    <mergeCell ref="C4:C5"/>
    <mergeCell ref="D4:E4"/>
    <mergeCell ref="F4:G4"/>
    <mergeCell ref="A6:A10"/>
    <mergeCell ref="C7:C9"/>
    <mergeCell ref="D7:D9"/>
    <mergeCell ref="E7:E9"/>
    <mergeCell ref="F7:F9"/>
    <mergeCell ref="G13:G16"/>
    <mergeCell ref="A17:B17"/>
    <mergeCell ref="D17:G17"/>
    <mergeCell ref="F13:F16"/>
    <mergeCell ref="A11:B11"/>
    <mergeCell ref="A12:B12"/>
    <mergeCell ref="A13:A16"/>
    <mergeCell ref="D13:D16"/>
    <mergeCell ref="E13:E16"/>
  </mergeCells>
  <pageMargins left="0.7" right="0.7" top="0.75" bottom="0.75" header="0.3" footer="0.3"/>
  <pageSetup paperSize="9" scale="73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5B1F-5DD6-4205-BC09-9D3750FF9D33}">
  <dimension ref="A1:O23"/>
  <sheetViews>
    <sheetView workbookViewId="0">
      <selection activeCell="L6" sqref="L6:M6"/>
    </sheetView>
  </sheetViews>
  <sheetFormatPr defaultRowHeight="14.25" x14ac:dyDescent="0.2"/>
  <cols>
    <col min="1" max="1" width="11.625" customWidth="1"/>
    <col min="2" max="2" width="23.5" customWidth="1"/>
    <col min="3" max="3" width="12.75" customWidth="1"/>
    <col min="4" max="5" width="9.25" customWidth="1"/>
    <col min="6" max="6" width="7.5" bestFit="1" customWidth="1"/>
    <col min="7" max="7" width="11.625" customWidth="1"/>
    <col min="8" max="9" width="9.25" customWidth="1"/>
    <col min="10" max="10" width="7.5" bestFit="1" customWidth="1"/>
    <col min="11" max="11" width="9.875" customWidth="1"/>
    <col min="12" max="13" width="9.25" customWidth="1"/>
    <col min="14" max="14" width="7.5" bestFit="1" customWidth="1"/>
    <col min="15" max="15" width="10.125" customWidth="1"/>
  </cols>
  <sheetData>
    <row r="1" spans="1:15" ht="21" x14ac:dyDescent="0.35">
      <c r="A1" s="132" t="s">
        <v>76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ht="21" x14ac:dyDescent="0.35">
      <c r="A2" s="2"/>
      <c r="B2" s="2"/>
      <c r="C2" s="2"/>
      <c r="D2" s="2"/>
      <c r="E2" s="2"/>
      <c r="F2" s="2"/>
      <c r="G2" s="2"/>
    </row>
    <row r="3" spans="1:15" ht="21" x14ac:dyDescent="0.35">
      <c r="A3" s="160" t="s">
        <v>59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4" spans="1:15" ht="18.75" x14ac:dyDescent="0.3">
      <c r="A4" s="159" t="s">
        <v>34</v>
      </c>
      <c r="B4" s="159"/>
      <c r="C4" s="159" t="s">
        <v>36</v>
      </c>
      <c r="D4" s="161" t="s">
        <v>60</v>
      </c>
      <c r="E4" s="161"/>
      <c r="F4" s="161"/>
      <c r="G4" s="161"/>
      <c r="H4" s="161" t="s">
        <v>61</v>
      </c>
      <c r="I4" s="161"/>
      <c r="J4" s="161"/>
      <c r="K4" s="161"/>
      <c r="L4" s="161"/>
      <c r="M4" s="161"/>
      <c r="N4" s="161"/>
      <c r="O4" s="161"/>
    </row>
    <row r="5" spans="1:15" ht="18.75" x14ac:dyDescent="0.3">
      <c r="A5" s="159"/>
      <c r="B5" s="159"/>
      <c r="C5" s="159"/>
      <c r="D5" s="161" t="s">
        <v>62</v>
      </c>
      <c r="E5" s="161"/>
      <c r="F5" s="161"/>
      <c r="G5" s="161"/>
      <c r="H5" s="161" t="s">
        <v>63</v>
      </c>
      <c r="I5" s="161"/>
      <c r="J5" s="161"/>
      <c r="K5" s="161"/>
      <c r="L5" s="159" t="s">
        <v>64</v>
      </c>
      <c r="M5" s="159"/>
      <c r="N5" s="159"/>
      <c r="O5" s="159"/>
    </row>
    <row r="6" spans="1:15" ht="18.75" x14ac:dyDescent="0.2">
      <c r="A6" s="159"/>
      <c r="B6" s="159"/>
      <c r="C6" s="159"/>
      <c r="D6" s="159" t="s">
        <v>37</v>
      </c>
      <c r="E6" s="159"/>
      <c r="F6" s="159" t="s">
        <v>65</v>
      </c>
      <c r="G6" s="159"/>
      <c r="H6" s="159" t="s">
        <v>37</v>
      </c>
      <c r="I6" s="159"/>
      <c r="J6" s="159" t="s">
        <v>65</v>
      </c>
      <c r="K6" s="159"/>
      <c r="L6" s="159" t="s">
        <v>37</v>
      </c>
      <c r="M6" s="159"/>
      <c r="N6" s="159" t="s">
        <v>65</v>
      </c>
      <c r="O6" s="159"/>
    </row>
    <row r="7" spans="1:15" ht="15.75" x14ac:dyDescent="0.25">
      <c r="A7" s="159"/>
      <c r="B7" s="159"/>
      <c r="C7" s="159"/>
      <c r="D7" s="59" t="s">
        <v>39</v>
      </c>
      <c r="E7" s="59" t="s">
        <v>40</v>
      </c>
      <c r="F7" s="59" t="s">
        <v>39</v>
      </c>
      <c r="G7" s="59" t="s">
        <v>40</v>
      </c>
      <c r="H7" s="59" t="s">
        <v>39</v>
      </c>
      <c r="I7" s="59" t="s">
        <v>40</v>
      </c>
      <c r="J7" s="59" t="s">
        <v>39</v>
      </c>
      <c r="K7" s="59" t="s">
        <v>40</v>
      </c>
      <c r="L7" s="59" t="s">
        <v>39</v>
      </c>
      <c r="M7" s="59" t="s">
        <v>40</v>
      </c>
      <c r="N7" s="59" t="s">
        <v>39</v>
      </c>
      <c r="O7" s="59" t="s">
        <v>40</v>
      </c>
    </row>
    <row r="8" spans="1:15" ht="31.5" x14ac:dyDescent="0.25">
      <c r="A8" s="157" t="s">
        <v>41</v>
      </c>
      <c r="B8" s="60" t="s">
        <v>66</v>
      </c>
      <c r="C8" s="61" t="s">
        <v>0</v>
      </c>
      <c r="D8" s="62">
        <v>500000</v>
      </c>
      <c r="E8" s="62">
        <v>500000</v>
      </c>
      <c r="F8" s="63">
        <v>20000000</v>
      </c>
      <c r="G8" s="63">
        <v>20000000</v>
      </c>
      <c r="H8" s="62">
        <v>500000</v>
      </c>
      <c r="I8" s="62">
        <v>500000</v>
      </c>
      <c r="J8" s="63">
        <v>20000000</v>
      </c>
      <c r="K8" s="63">
        <v>20000000</v>
      </c>
      <c r="L8" s="62">
        <v>500000</v>
      </c>
      <c r="M8" s="62">
        <v>500000</v>
      </c>
      <c r="N8" s="63">
        <v>20000000</v>
      </c>
      <c r="O8" s="63">
        <v>20000000</v>
      </c>
    </row>
    <row r="9" spans="1:15" ht="15.75" x14ac:dyDescent="0.25">
      <c r="A9" s="157"/>
      <c r="B9" s="60" t="s">
        <v>43</v>
      </c>
      <c r="C9" s="64" t="s">
        <v>67</v>
      </c>
      <c r="D9" s="158">
        <v>20000</v>
      </c>
      <c r="E9" s="158">
        <v>50000</v>
      </c>
      <c r="F9" s="156">
        <v>50000</v>
      </c>
      <c r="G9" s="156">
        <v>50000</v>
      </c>
      <c r="H9" s="158">
        <v>20000</v>
      </c>
      <c r="I9" s="158">
        <v>100000</v>
      </c>
      <c r="J9" s="156">
        <v>200000</v>
      </c>
      <c r="K9" s="156">
        <v>200000</v>
      </c>
      <c r="L9" s="158">
        <v>20000</v>
      </c>
      <c r="M9" s="158">
        <v>100000</v>
      </c>
      <c r="N9" s="156">
        <v>2000000</v>
      </c>
      <c r="O9" s="156">
        <v>5000000</v>
      </c>
    </row>
    <row r="10" spans="1:15" ht="15.75" x14ac:dyDescent="0.25">
      <c r="A10" s="157"/>
      <c r="B10" s="60" t="s">
        <v>68</v>
      </c>
      <c r="C10" s="61" t="s">
        <v>0</v>
      </c>
      <c r="D10" s="158"/>
      <c r="E10" s="158"/>
      <c r="F10" s="156"/>
      <c r="G10" s="156"/>
      <c r="H10" s="158"/>
      <c r="I10" s="158"/>
      <c r="J10" s="156"/>
      <c r="K10" s="156"/>
      <c r="L10" s="158"/>
      <c r="M10" s="158"/>
      <c r="N10" s="156"/>
      <c r="O10" s="156"/>
    </row>
    <row r="11" spans="1:15" ht="15.75" x14ac:dyDescent="0.25">
      <c r="A11" s="157"/>
      <c r="B11" s="60" t="s">
        <v>45</v>
      </c>
      <c r="C11" s="64" t="s">
        <v>67</v>
      </c>
      <c r="D11" s="158"/>
      <c r="E11" s="158"/>
      <c r="F11" s="156"/>
      <c r="G11" s="156"/>
      <c r="H11" s="158"/>
      <c r="I11" s="158"/>
      <c r="J11" s="156"/>
      <c r="K11" s="156"/>
      <c r="L11" s="158"/>
      <c r="M11" s="158"/>
      <c r="N11" s="156"/>
      <c r="O11" s="156"/>
    </row>
    <row r="12" spans="1:15" x14ac:dyDescent="0.2">
      <c r="A12" s="157" t="s">
        <v>69</v>
      </c>
      <c r="B12" s="157"/>
      <c r="C12" s="155" t="s">
        <v>49</v>
      </c>
      <c r="D12" s="139">
        <v>50000</v>
      </c>
      <c r="E12" s="139">
        <v>50000</v>
      </c>
      <c r="F12" s="156"/>
      <c r="G12" s="156"/>
      <c r="H12" s="139">
        <v>200000</v>
      </c>
      <c r="I12" s="139">
        <v>200000</v>
      </c>
      <c r="J12" s="156"/>
      <c r="K12" s="156"/>
      <c r="L12" s="139">
        <v>500000</v>
      </c>
      <c r="M12" s="139">
        <v>500000</v>
      </c>
      <c r="N12" s="136">
        <v>500000</v>
      </c>
      <c r="O12" s="136">
        <v>500000</v>
      </c>
    </row>
    <row r="13" spans="1:15" x14ac:dyDescent="0.2">
      <c r="A13" s="157"/>
      <c r="B13" s="157"/>
      <c r="C13" s="155"/>
      <c r="D13" s="141"/>
      <c r="E13" s="141"/>
      <c r="F13" s="156"/>
      <c r="G13" s="156"/>
      <c r="H13" s="141"/>
      <c r="I13" s="141"/>
      <c r="J13" s="156"/>
      <c r="K13" s="156"/>
      <c r="L13" s="141"/>
      <c r="M13" s="141"/>
      <c r="N13" s="138"/>
      <c r="O13" s="138"/>
    </row>
    <row r="14" spans="1:15" x14ac:dyDescent="0.2">
      <c r="A14" s="151" t="s">
        <v>70</v>
      </c>
      <c r="B14" s="152"/>
      <c r="C14" s="155" t="s">
        <v>49</v>
      </c>
      <c r="D14" s="139">
        <v>50000</v>
      </c>
      <c r="E14" s="139">
        <v>50000</v>
      </c>
      <c r="F14" s="156"/>
      <c r="G14" s="156"/>
      <c r="H14" s="139">
        <v>50000</v>
      </c>
      <c r="I14" s="139">
        <v>50000</v>
      </c>
      <c r="J14" s="156"/>
      <c r="K14" s="156"/>
      <c r="L14" s="139">
        <v>50000</v>
      </c>
      <c r="M14" s="139">
        <v>50000</v>
      </c>
      <c r="N14" s="136">
        <v>50000</v>
      </c>
      <c r="O14" s="136">
        <v>50000</v>
      </c>
    </row>
    <row r="15" spans="1:15" x14ac:dyDescent="0.2">
      <c r="A15" s="153"/>
      <c r="B15" s="154"/>
      <c r="C15" s="155"/>
      <c r="D15" s="141"/>
      <c r="E15" s="141"/>
      <c r="F15" s="156"/>
      <c r="G15" s="156"/>
      <c r="H15" s="141"/>
      <c r="I15" s="141"/>
      <c r="J15" s="156"/>
      <c r="K15" s="156"/>
      <c r="L15" s="141"/>
      <c r="M15" s="141"/>
      <c r="N15" s="138"/>
      <c r="O15" s="138"/>
    </row>
    <row r="16" spans="1:15" ht="15.75" x14ac:dyDescent="0.2">
      <c r="A16" s="148" t="s">
        <v>71</v>
      </c>
      <c r="B16" s="148"/>
      <c r="C16" s="149" t="s">
        <v>47</v>
      </c>
      <c r="D16" s="139">
        <v>150000</v>
      </c>
      <c r="E16" s="139">
        <v>1000000</v>
      </c>
      <c r="F16" s="144" t="s">
        <v>0</v>
      </c>
      <c r="G16" s="144" t="s">
        <v>0</v>
      </c>
      <c r="H16" s="139">
        <v>150000</v>
      </c>
      <c r="I16" s="139">
        <v>1000000</v>
      </c>
      <c r="J16" s="144" t="s">
        <v>0</v>
      </c>
      <c r="K16" s="144" t="s">
        <v>0</v>
      </c>
      <c r="L16" s="139">
        <v>150000</v>
      </c>
      <c r="M16" s="139">
        <v>1000000</v>
      </c>
      <c r="N16" s="144" t="s">
        <v>0</v>
      </c>
      <c r="O16" s="144" t="s">
        <v>0</v>
      </c>
    </row>
    <row r="17" spans="1:15" ht="15.75" x14ac:dyDescent="0.2">
      <c r="A17" s="146" t="s">
        <v>72</v>
      </c>
      <c r="B17" s="147"/>
      <c r="C17" s="150"/>
      <c r="D17" s="140"/>
      <c r="E17" s="140"/>
      <c r="F17" s="145"/>
      <c r="G17" s="145"/>
      <c r="H17" s="140"/>
      <c r="I17" s="140"/>
      <c r="J17" s="145"/>
      <c r="K17" s="145"/>
      <c r="L17" s="140"/>
      <c r="M17" s="140"/>
      <c r="N17" s="145"/>
      <c r="O17" s="145"/>
    </row>
    <row r="18" spans="1:15" ht="18.75" x14ac:dyDescent="0.25">
      <c r="A18" s="66" t="s">
        <v>51</v>
      </c>
      <c r="B18" s="67" t="s">
        <v>73</v>
      </c>
      <c r="C18" s="68" t="s">
        <v>0</v>
      </c>
      <c r="D18" s="139">
        <v>20000</v>
      </c>
      <c r="E18" s="139">
        <v>50000</v>
      </c>
      <c r="F18" s="136">
        <v>20000</v>
      </c>
      <c r="G18" s="136">
        <v>50000</v>
      </c>
      <c r="H18" s="139">
        <v>20000</v>
      </c>
      <c r="I18" s="139">
        <v>50000</v>
      </c>
      <c r="J18" s="136">
        <v>20000</v>
      </c>
      <c r="K18" s="136">
        <v>50000</v>
      </c>
      <c r="L18" s="139">
        <v>20000</v>
      </c>
      <c r="M18" s="139">
        <v>50000</v>
      </c>
      <c r="N18" s="136">
        <v>20000</v>
      </c>
      <c r="O18" s="136">
        <v>50000</v>
      </c>
    </row>
    <row r="19" spans="1:15" ht="15.75" x14ac:dyDescent="0.25">
      <c r="A19" s="69" t="s">
        <v>67</v>
      </c>
      <c r="B19" s="67" t="s">
        <v>53</v>
      </c>
      <c r="C19" s="70" t="s">
        <v>54</v>
      </c>
      <c r="D19" s="140"/>
      <c r="E19" s="140"/>
      <c r="F19" s="137"/>
      <c r="G19" s="137"/>
      <c r="H19" s="140"/>
      <c r="I19" s="140"/>
      <c r="J19" s="137"/>
      <c r="K19" s="137"/>
      <c r="L19" s="140"/>
      <c r="M19" s="140"/>
      <c r="N19" s="137"/>
      <c r="O19" s="137"/>
    </row>
    <row r="20" spans="1:15" ht="15.75" x14ac:dyDescent="0.25">
      <c r="A20" s="69" t="s">
        <v>67</v>
      </c>
      <c r="B20" s="71" t="s">
        <v>55</v>
      </c>
      <c r="C20" s="65" t="s">
        <v>56</v>
      </c>
      <c r="D20" s="142"/>
      <c r="E20" s="140"/>
      <c r="F20" s="137"/>
      <c r="G20" s="137"/>
      <c r="H20" s="140"/>
      <c r="I20" s="140"/>
      <c r="J20" s="137"/>
      <c r="K20" s="137"/>
      <c r="L20" s="140"/>
      <c r="M20" s="140"/>
      <c r="N20" s="137"/>
      <c r="O20" s="137"/>
    </row>
    <row r="21" spans="1:15" ht="15.75" x14ac:dyDescent="0.25">
      <c r="A21" s="69" t="s">
        <v>67</v>
      </c>
      <c r="B21" s="71" t="s">
        <v>74</v>
      </c>
      <c r="C21" s="133" t="s">
        <v>56</v>
      </c>
      <c r="D21" s="142"/>
      <c r="E21" s="140"/>
      <c r="F21" s="137"/>
      <c r="G21" s="137"/>
      <c r="H21" s="140"/>
      <c r="I21" s="140"/>
      <c r="J21" s="137"/>
      <c r="K21" s="137"/>
      <c r="L21" s="140"/>
      <c r="M21" s="140"/>
      <c r="N21" s="137"/>
      <c r="O21" s="137"/>
    </row>
    <row r="22" spans="1:15" ht="15.75" x14ac:dyDescent="0.25">
      <c r="A22" s="72" t="s">
        <v>67</v>
      </c>
      <c r="B22" s="73" t="s">
        <v>75</v>
      </c>
      <c r="C22" s="134"/>
      <c r="D22" s="143"/>
      <c r="E22" s="141"/>
      <c r="F22" s="138"/>
      <c r="G22" s="138"/>
      <c r="H22" s="141"/>
      <c r="I22" s="141"/>
      <c r="J22" s="138"/>
      <c r="K22" s="138"/>
      <c r="L22" s="141"/>
      <c r="M22" s="141"/>
      <c r="N22" s="138"/>
      <c r="O22" s="138"/>
    </row>
    <row r="23" spans="1:15" ht="15.75" x14ac:dyDescent="0.25">
      <c r="A23" s="74" t="s">
        <v>58</v>
      </c>
      <c r="B23" s="75" t="s">
        <v>67</v>
      </c>
      <c r="C23" s="83" t="s">
        <v>0</v>
      </c>
      <c r="D23" s="135" t="s">
        <v>47</v>
      </c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</row>
  </sheetData>
  <mergeCells count="77">
    <mergeCell ref="A3:O3"/>
    <mergeCell ref="A4:B7"/>
    <mergeCell ref="C4:C7"/>
    <mergeCell ref="D4:G4"/>
    <mergeCell ref="H4:O4"/>
    <mergeCell ref="D5:G5"/>
    <mergeCell ref="H5:K5"/>
    <mergeCell ref="H9:H11"/>
    <mergeCell ref="L5:O5"/>
    <mergeCell ref="D6:E6"/>
    <mergeCell ref="F6:G6"/>
    <mergeCell ref="H6:I6"/>
    <mergeCell ref="J6:K6"/>
    <mergeCell ref="L6:M6"/>
    <mergeCell ref="N6:O6"/>
    <mergeCell ref="A8:A11"/>
    <mergeCell ref="D9:D11"/>
    <mergeCell ref="E9:E11"/>
    <mergeCell ref="F9:F15"/>
    <mergeCell ref="G9:G15"/>
    <mergeCell ref="O9:O11"/>
    <mergeCell ref="A12:B13"/>
    <mergeCell ref="C12:C13"/>
    <mergeCell ref="D12:D13"/>
    <mergeCell ref="E12:E13"/>
    <mergeCell ref="H12:H13"/>
    <mergeCell ref="I12:I13"/>
    <mergeCell ref="L12:L13"/>
    <mergeCell ref="M12:M13"/>
    <mergeCell ref="N12:N13"/>
    <mergeCell ref="I9:I11"/>
    <mergeCell ref="J9:J15"/>
    <mergeCell ref="K9:K15"/>
    <mergeCell ref="L9:L11"/>
    <mergeCell ref="M9:M11"/>
    <mergeCell ref="N9:N11"/>
    <mergeCell ref="O12:O13"/>
    <mergeCell ref="A14:B15"/>
    <mergeCell ref="C14:C15"/>
    <mergeCell ref="D14:D15"/>
    <mergeCell ref="E14:E15"/>
    <mergeCell ref="H14:H15"/>
    <mergeCell ref="I14:I15"/>
    <mergeCell ref="L14:L15"/>
    <mergeCell ref="M14:M15"/>
    <mergeCell ref="N14:N15"/>
    <mergeCell ref="O14:O15"/>
    <mergeCell ref="A16:B16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N16:N17"/>
    <mergeCell ref="O16:O17"/>
    <mergeCell ref="A17:B17"/>
    <mergeCell ref="C21:C22"/>
    <mergeCell ref="D23:O23"/>
    <mergeCell ref="A1:O1"/>
    <mergeCell ref="J18:J22"/>
    <mergeCell ref="K18:K22"/>
    <mergeCell ref="L18:L22"/>
    <mergeCell ref="M18:M22"/>
    <mergeCell ref="N18:N22"/>
    <mergeCell ref="O18:O22"/>
    <mergeCell ref="D18:D22"/>
    <mergeCell ref="E18:E22"/>
    <mergeCell ref="F18:F22"/>
    <mergeCell ref="G18:G22"/>
    <mergeCell ref="H18:H22"/>
    <mergeCell ref="I18:I22"/>
    <mergeCell ref="K16:K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1. ลูกค้า BAAC Mobile เดิมที่สม</vt:lpstr>
      <vt:lpstr>2. ลูกค้า New Mobile ตั้งแต่วัน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