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BAAC\Documents\DG\Opendata\รวมไฟล์นำส่ง CDO\ข้อมูลที่ใช้นำเข้า open data แบบ แยกชุดข้อมูล 2568\"/>
    </mc:Choice>
  </mc:AlternateContent>
  <xr:revisionPtr revIDLastSave="0" documentId="13_ncr:1_{5FEEAC5E-1236-404F-9872-045509849C0E}" xr6:coauthVersionLast="47" xr6:coauthVersionMax="47" xr10:uidLastSave="{00000000-0000-0000-0000-000000000000}"/>
  <bookViews>
    <workbookView xWindow="-120" yWindow="-120" windowWidth="24240" windowHeight="13140" firstSheet="6" activeTab="6" xr2:uid="{F1CA5955-807B-45AD-8D98-608FFFDD2BF2}"/>
  </bookViews>
  <sheets>
    <sheet name="4.1ข้อมูลการจัดสรรเงินทุน 2565" sheetId="30" state="hidden" r:id="rId1"/>
    <sheet name="4.2ข้อมูลการจัดสรรเงินทุน 2566" sheetId="31" state="hidden" r:id="rId2"/>
    <sheet name="4.3ข้อมูลการจัดสรรเงินทุน 2567" sheetId="32" state="hidden" r:id="rId3"/>
    <sheet name="6.1ข้อมูลประโยชน์ด้านผลกระ 2565" sheetId="33" state="hidden" r:id="rId4"/>
    <sheet name="6.2ข้อมูลประโยชน์ด้านผลกระ 2566" sheetId="34" state="hidden" r:id="rId5"/>
    <sheet name="6.3ข้อมูลประโยชน์ด้านผลกระ 2567" sheetId="35" state="hidden" r:id="rId6"/>
    <sheet name="ข้อมูลผลิตภัณฑ์บัตรอิเล็กทรอ" sheetId="20" r:id="rId7"/>
  </sheets>
  <definedNames>
    <definedName name="_xlnm.Print_Area" localSheetId="6">ข้อมูลผลิตภัณฑ์บัตรอิเล็กทรอ!$A$1:$F$17</definedName>
    <definedName name="_xlnm.Print_Titles" localSheetId="6">ข้อมูลผลิตภัณฑ์บัตรอิเล็กทรอ!$3:$3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35" l="1"/>
  <c r="G11" i="35"/>
  <c r="F11" i="35"/>
  <c r="E11" i="35"/>
  <c r="D11" i="35"/>
  <c r="C11" i="35"/>
  <c r="B11" i="35"/>
  <c r="H12" i="34"/>
  <c r="G12" i="34"/>
  <c r="F12" i="34"/>
  <c r="E12" i="34"/>
  <c r="D12" i="34"/>
  <c r="C12" i="34"/>
  <c r="B12" i="34"/>
  <c r="H11" i="33"/>
  <c r="G11" i="33"/>
  <c r="F11" i="33"/>
  <c r="E11" i="33"/>
  <c r="D11" i="33"/>
  <c r="C11" i="33"/>
  <c r="B11" i="33"/>
  <c r="G11" i="32"/>
  <c r="I11" i="32" s="1"/>
  <c r="J11" i="32" s="1"/>
  <c r="F11" i="32"/>
  <c r="D11" i="32"/>
  <c r="E11" i="32" s="1"/>
  <c r="C11" i="32"/>
  <c r="I10" i="32"/>
  <c r="J10" i="32" s="1"/>
  <c r="H10" i="32"/>
  <c r="E10" i="32"/>
  <c r="I9" i="32"/>
  <c r="J9" i="32" s="1"/>
  <c r="H9" i="32"/>
  <c r="E9" i="32"/>
  <c r="J8" i="32"/>
  <c r="I8" i="32"/>
  <c r="H8" i="32"/>
  <c r="E8" i="32"/>
  <c r="I6" i="32"/>
  <c r="J6" i="32" s="1"/>
  <c r="H6" i="32"/>
  <c r="E6" i="32"/>
  <c r="G11" i="31"/>
  <c r="I11" i="31" s="1"/>
  <c r="J11" i="31" s="1"/>
  <c r="F11" i="31"/>
  <c r="D11" i="31"/>
  <c r="E11" i="31" s="1"/>
  <c r="C11" i="31"/>
  <c r="I10" i="31"/>
  <c r="J10" i="31" s="1"/>
  <c r="H10" i="31"/>
  <c r="E10" i="31"/>
  <c r="I9" i="31"/>
  <c r="J9" i="31" s="1"/>
  <c r="H9" i="31"/>
  <c r="E9" i="31"/>
  <c r="J8" i="31"/>
  <c r="I8" i="31"/>
  <c r="H8" i="31"/>
  <c r="E8" i="31"/>
  <c r="I6" i="31"/>
  <c r="J6" i="31" s="1"/>
  <c r="H6" i="31"/>
  <c r="E6" i="31"/>
  <c r="H10" i="30"/>
  <c r="G10" i="30"/>
  <c r="I10" i="30" s="1"/>
  <c r="J10" i="30" s="1"/>
  <c r="F10" i="30"/>
  <c r="D10" i="30"/>
  <c r="E10" i="30" s="1"/>
  <c r="C10" i="30"/>
  <c r="J9" i="30"/>
  <c r="I9" i="30"/>
  <c r="H9" i="30"/>
  <c r="E9" i="30"/>
  <c r="I8" i="30"/>
  <c r="J8" i="30" s="1"/>
  <c r="H8" i="30"/>
  <c r="E8" i="30"/>
  <c r="I7" i="30"/>
  <c r="J7" i="30" s="1"/>
  <c r="H7" i="30"/>
  <c r="E7" i="30"/>
  <c r="J5" i="30"/>
  <c r="I5" i="30"/>
  <c r="H5" i="30"/>
  <c r="E5" i="30"/>
  <c r="H11" i="32" l="1"/>
  <c r="H11" i="31"/>
</calcChain>
</file>

<file path=xl/sharedStrings.xml><?xml version="1.0" encoding="utf-8"?>
<sst xmlns="http://schemas.openxmlformats.org/spreadsheetml/2006/main" count="222" uniqueCount="81">
  <si>
    <t>-</t>
  </si>
  <si>
    <t>ข้อมูล ณ วันที่ 31 สิงหาคม 2565</t>
  </si>
  <si>
    <t>โครงการสินเชื่อ</t>
  </si>
  <si>
    <r>
      <t>เงินทุนจัดสรรจาก
Green Bond</t>
    </r>
    <r>
      <rPr>
        <b/>
        <vertAlign val="superscript"/>
        <sz val="13"/>
        <color rgb="FF000000"/>
        <rFont val="TH SarabunPSK"/>
        <family val="2"/>
      </rPr>
      <t xml:space="preserve">1/
</t>
    </r>
    <r>
      <rPr>
        <b/>
        <sz val="13"/>
        <color rgb="FF000000"/>
        <rFont val="TH SarabunPSK"/>
        <family val="2"/>
      </rPr>
      <t>(ล้านบาท)</t>
    </r>
  </si>
  <si>
    <r>
      <t>สินเชื่อสะสมของโครงการ
(Cumulative Lending Amount)</t>
    </r>
    <r>
      <rPr>
        <b/>
        <vertAlign val="superscript"/>
        <sz val="13"/>
        <color rgb="FF000000"/>
        <rFont val="TH SarabunPSK"/>
        <family val="2"/>
      </rPr>
      <t>3/</t>
    </r>
  </si>
  <si>
    <t>สินเชื่อคงเหลือ
(Outstanding Balance)</t>
  </si>
  <si>
    <r>
      <t>เงินทุน Green Bond
รอการจัดสรร</t>
    </r>
    <r>
      <rPr>
        <b/>
        <vertAlign val="superscript"/>
        <sz val="13"/>
        <rFont val="TH SarabunPSK"/>
        <family val="2"/>
      </rPr>
      <t>2/</t>
    </r>
  </si>
  <si>
    <t>จำนวนสัญญา</t>
  </si>
  <si>
    <t>จำนวนเงิน
(ล้านบาท)</t>
  </si>
  <si>
    <t>(%)</t>
  </si>
  <si>
    <t>(ล้านบาท)</t>
  </si>
  <si>
    <t>1. โครงการสินเชื่อรักษ์ป่าไม้ ไทยยั่งยืน (Go Green : Forest Credit)</t>
  </si>
  <si>
    <t>2. โครงการส่งเสริมและสนับสนุนสินเชื่อสีเขียว (Green Credit)</t>
  </si>
  <si>
    <t xml:space="preserve">    2.1 การผลิตเกษตรอินทรีย์หรืออาหารปลอดภัย</t>
  </si>
  <si>
    <t xml:space="preserve">    2.2 การใช้พลังงานทางเลือก / พลังงานทดแทน / พลังงานสะอาด</t>
  </si>
  <si>
    <t xml:space="preserve">    2.3 การอนุรักษ์ทรัพยากรธรรมชาติและสิ่งแวดล้อม</t>
  </si>
  <si>
    <t>รวม</t>
  </si>
  <si>
    <t>ข้อมูล ณ วันที่ 30 พฤศจิกายน 2566</t>
  </si>
  <si>
    <t>ข้อมูล ณ วันที่ 31 สิงหาคม 2567</t>
  </si>
  <si>
    <t>ข้อมูลการจัดสรรเงินทุนจากแหล่งเงินทุนพันธบัตรเพื่ออนุรักษ์สิ่งแวดล้อมของ ธ.ก.ส. ปีบัญชี 2565</t>
  </si>
  <si>
    <t>ข้อมูลการจัดสรรเงินทุนจากแหล่งเงินทุนพันธบัตรเพื่ออนุรักษ์สิ่งแวดล้อมของ ธ.ก.ส. ปีบัญชี 2566</t>
  </si>
  <si>
    <t>ข้อมูลการจัดสรรเงินทุนจากแหล่งเงินทุนพันธบัตรเพื่ออนุรักษ์สิ่งแวดล้อมของ ธ.ก.ส. ปีบัญชี 2567</t>
  </si>
  <si>
    <r>
      <t>ผลการดำเนินงานตัวชี้วัดผลกระทบต่อสิ่งแวดล้อมของโครงการ</t>
    </r>
    <r>
      <rPr>
        <b/>
        <vertAlign val="superscript"/>
        <sz val="13"/>
        <color rgb="FF000000"/>
        <rFont val="TH SarabunPSK"/>
        <family val="2"/>
      </rPr>
      <t>2/</t>
    </r>
  </si>
  <si>
    <t>ยอดจ่ายสินเชื่อสะสมของโครงการ
(ล้านบาท)</t>
  </si>
  <si>
    <t>พื้นที่การผลิต (ไร่)</t>
  </si>
  <si>
    <t>จำนวนต้นไม้ (ต้น)</t>
  </si>
  <si>
    <r>
      <t>ปริมาณการกักเก็บคาร์บอน
(ตันคาร์บอนฯเทียบเท่า)</t>
    </r>
    <r>
      <rPr>
        <b/>
        <vertAlign val="superscript"/>
        <sz val="13"/>
        <color rgb="FF000000"/>
        <rFont val="TH SarabunPSK"/>
        <family val="2"/>
      </rPr>
      <t>1/</t>
    </r>
  </si>
  <si>
    <t>ปริมาณการผลิต (ตัน)</t>
  </si>
  <si>
    <t>ปริมาณการผลิตไฟฟ้า
(MW)</t>
  </si>
  <si>
    <t>จำนวนแปลงผลิต/โรงเรือน/โรงงาน</t>
  </si>
  <si>
    <t>1. โครงการสินเชื่อรักษ์ป่าไม้ ไทยยั่งยืน (Go Green : Forest Credit)</t>
  </si>
  <si>
    <t>ข้อมูลประโยชน์ด้านผลกระทบต่อสิ่งแวดล้อมของโครงการสินเชื่อเพื่ออนุรักษ์สิ่งแวดล้อม ธ.ก.ส. โดยใช้แหล่งเงินทุนพันธบัตรเพื่ออนุรักษ์สิ่งแวดล้อม ปีบัญชี 2565</t>
  </si>
  <si>
    <t>ข้อมูลประโยชน์ด้านผลกระทบต่อสิ่งแวดล้อมของโครงการสินเชื่อเพื่ออนุรักษ์สิ่งแวดล้อม ธ.ก.ส. โดยใช้แหล่งเงินทุนพันธบัตรเพื่ออนุรักษ์สิ่งแวดล้อม ปีบัญชี 2566</t>
  </si>
  <si>
    <t>ข้อมูลประโยชน์ด้านผลกระทบต่อสิ่งแวดล้อมของโครงการสินเชื่อเพื่ออนุรักษ์สิ่งแวดล้อม ธ.ก.ส. โดยใช้แหล่งเงินทุนพันธบัตรเพื่ออนุรักษ์สิ่งแวดล้อม ปีบัญชี 2567</t>
  </si>
  <si>
    <t>ข้อมูลผลิตภัณฑ์บัตรอิเล็กทรอนิกส์ของ ธ.ก.ส. ณ เดือนมิถุนายน 2568</t>
  </si>
  <si>
    <t>ผลิตภัณฑ์</t>
  </si>
  <si>
    <t>ประเภทบัตรและลักษณะเด่น</t>
  </si>
  <si>
    <t>ค่าธรรมเนียมแรกเข้า</t>
  </si>
  <si>
    <t>ค่าธรรมเนียมรายปี</t>
  </si>
  <si>
    <t>วงเงินประกันสูงสุด</t>
  </si>
  <si>
    <r>
      <t>บัตรเอทีเอ็มธรรมดา</t>
    </r>
    <r>
      <rPr>
        <sz val="16"/>
        <color rgb="FF212529"/>
        <rFont val="TH SarabunPSK"/>
        <family val="2"/>
      </rPr>
      <t> ATM Pool</t>
    </r>
  </si>
  <si>
    <t>บัตรเอทีเอ็มแบบไม่มีประกัน
ใช้บริการถอนเงินสด/สอบถามยอดเงิน /โอนเงิน และธุรกรรมอื่น ๆ จากเครื่อง ATM ธ.ก.ส. หรือเครื่อง ATM ธนาคารอื่น ๆ ในเครือข่าย ATM POOL ได้ตลอด 24 ชั่วโมง</t>
  </si>
  <si>
    <t>100 บาท</t>
  </si>
  <si>
    <t>แรกเข้า 100 บาท
รายปี 150 บาท/ปี
150 บาท/ปี</t>
  </si>
  <si>
    <r>
      <t>บัตรเอทีเอ็มบัตรทอง</t>
    </r>
    <r>
      <rPr>
        <sz val="16"/>
        <color rgb="FF212529"/>
        <rFont val="TH SarabunPSK"/>
        <family val="2"/>
      </rPr>
      <t> ATM Pool</t>
    </r>
  </si>
  <si>
    <t xml:space="preserve">แรกเข้า 100 บาท
รายปี 200 บาท/ปี
200 บาท/ปี
</t>
  </si>
  <si>
    <r>
      <t>บัตรเดบิต A-Green</t>
    </r>
    <r>
      <rPr>
        <sz val="16"/>
        <color rgb="FF212529"/>
        <rFont val="TH SarabunPSK"/>
        <family val="2"/>
      </rPr>
      <t> VISA</t>
    </r>
  </si>
  <si>
    <t>บัตรเดบิตแบบไม่มีประกัน
ใช้ชำระค่าสินค้าหรือบริการแทนเงินสดผ่านเครื่อง EDC/mPOS ณ จุดขายกับร้านค้าที่มีสัญลักษณ์ VISA ได้ทั่วประเทศและทั่วโลก ตลอด 24 ชั่วโมง</t>
  </si>
  <si>
    <t>แรกเข้า 100 บาท
รายปี 250 บาท/ปี
250 บาท/ปี</t>
  </si>
  <si>
    <r>
      <t>บัตรเดบิต A-Smart</t>
    </r>
    <r>
      <rPr>
        <sz val="16"/>
        <color rgb="FF212529"/>
        <rFont val="TH SarabunPSK"/>
        <family val="2"/>
      </rPr>
      <t> VISA</t>
    </r>
  </si>
  <si>
    <t>แรกเข้า 100 บาท
รายปี 300 บาท/ปี
300 บาท/ปี</t>
  </si>
  <si>
    <r>
      <t>บัตร Smart Card อสม.</t>
    </r>
    <r>
      <rPr>
        <sz val="16"/>
        <color rgb="FF212529"/>
        <rFont val="TH SarabunPSK"/>
        <family val="2"/>
      </rPr>
      <t> (เฉพาะกลุ่มลูกค้า) PromptCard</t>
    </r>
  </si>
  <si>
    <t>บัตรเดบิตแบบไม่มีประกัน
- ใช้เป็นบัตรประจำตัว อสม. (อาสาสมัครสาธารณสุขประจำหมู่บ้าน)
- ยกเว้นค่าธรรมเนียมการจัดทำบัตรหรือค่าธรรมเนียมรายปีสำหรับบัตรใบแรกที่ออกให้แก่สมาชิก อสม. เท่านั้น</t>
  </si>
  <si>
    <t>ไม่มีค่าธรรมเนียม</t>
  </si>
  <si>
    <t>แรกเข้า ไม่มีค่าธรรมเนียม
รายปี ไม่มีค่าธรรมเนียมไม่มีค่าธรรมเนียม</t>
  </si>
  <si>
    <r>
      <t>บัตร Smart Card อสส.</t>
    </r>
    <r>
      <rPr>
        <sz val="16"/>
        <color rgb="FF212529"/>
        <rFont val="TH SarabunPSK"/>
        <family val="2"/>
      </rPr>
      <t> (เฉพาะกลุ่มลูกค้า) PromptCard</t>
    </r>
  </si>
  <si>
    <t>บัตรเดบิตแบบไม่มีประกัน
- ใช้เป็นบัตรประจำตัว อสส.(อาสาสมัครสาธารณสุขกรุงเทพมหานคร)
- ยกเว้นค่าธรรมเนียมการจัดทำบัตรหรือค่าธรรมเนียมรายปีสำหรับบัตรใบแรกที่ออกให้แก่สมาชิก อสส. เท่านั้น</t>
  </si>
  <si>
    <r>
      <t>บัตร Smart Card สพฉ.</t>
    </r>
    <r>
      <rPr>
        <sz val="16"/>
        <color rgb="FF212529"/>
        <rFont val="TH SarabunPSK"/>
        <family val="2"/>
      </rPr>
      <t> (เฉพาะกลุ่มลูกค้า) PromptCard</t>
    </r>
  </si>
  <si>
    <t xml:space="preserve">บัตรเดบิตแบบไม่มีประกัน
- ใช้เป็นบัตรประจำตัว สพฉ.(สถาบันการแพทย์ฉุกเฉินแห่งชาติ)
</t>
  </si>
  <si>
    <t>แรกเข้า 100 บาท
รายปี 100 บาท/ปี
100 บาท/ปี</t>
  </si>
  <si>
    <r>
      <t>บัตรเดบิต A-Gen</t>
    </r>
    <r>
      <rPr>
        <sz val="16"/>
        <color rgb="FF212529"/>
        <rFont val="TH SarabunPSK"/>
        <family val="2"/>
      </rPr>
      <t> PromptCard</t>
    </r>
  </si>
  <si>
    <t>บัตรเดบิตแบบไม่มีประกัน
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</si>
  <si>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r>
      <t>บัตรเดบิต First Card</t>
    </r>
    <r>
      <rPr>
        <sz val="16"/>
        <color rgb="FF212529"/>
        <rFont val="TH SarabunPSK"/>
        <family val="2"/>
      </rPr>
      <t> PromptCard</t>
    </r>
  </si>
  <si>
    <r>
      <t>บัตรเดบิต Extra Card</t>
    </r>
    <r>
      <rPr>
        <sz val="16"/>
        <color rgb="FF212529"/>
        <rFont val="TH SarabunPSK"/>
        <family val="2"/>
      </rPr>
      <t> PromptCard</t>
    </r>
  </si>
  <si>
    <t>แรกเข้า 100 บาท
รายปี 200 บาท/ปี
200 บาท/ปี</t>
  </si>
  <si>
    <r>
      <t>บัตรเดบิต เขียวส่อง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</si>
  <si>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สามารถทำได้ถึงอายุ 99 ปี (อายุ 76 ปีบริบูรณ์ - 99 ปีวงเงินที่คุ้มครองประกันภัยสูงสุด 30,000 บาท)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</si>
  <si>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249 บาท/ปี
249 บาท/ปี</t>
  </si>
  <si>
    <t>100,000 บาท</t>
  </si>
  <si>
    <r>
      <t>บัตรเดบิต บุษย์น้ำทอง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</si>
  <si>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200,000 บาท กรณีเสียชีวิตจากอุบัติเหตุที่เป็นสาธารณภัย
- รับเงินชดเชยรายได้วันละ 500บาท/วัน ระหว่างการเข้ารักษาตัวในโรงพยาบาลเนื่องจากอุบัติเหตุ และพักติดต่อกันมากกว่า 4 วันขึ้นไป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</si>
  <si>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599 บาท/ปี
599 บาท/ปี</t>
  </si>
  <si>
    <t>200,000 บาท</t>
  </si>
  <si>
    <r>
      <t>บัตรเดบิต พลอยไพฑูรย์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</si>
  <si>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1,000,000 บาท กรณีเสียชีวิตจากอุบัติเหตุที่เป็นสาธารณภัย
- ผลประโยชน์ค่าปลงศพและค่าใช้จ่ายในการจัดงานศพ กรณีเสียชีวิตจากการเจ็บป่วย (ระยะเวลารอคอย 180 วันแรก) 30,000 บาท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</si>
  <si>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1,134 บาท/ปี
1,134 บาท/ปี</t>
  </si>
  <si>
    <t>1,000,000 บาท</t>
  </si>
  <si>
    <r>
      <t>บัตรเดบิต เพชรน้ำหนึ่ง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</si>
  <si>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2,000,000 บาท กรณีมีเงินฝาก 500,000 บาท ต่อเนื่องอย่างน้อย 3 เดือน ก่อนเสียชีวิตจากอุบัติเหตุทั่วไป
- ค่ารักษาพยาบาล100,000 บาท/อุบัติเหตุ ไม่จำกัดจำนวนครั้ง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</si>
  <si>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3,499 บาท/ปี
3,499 บาท/ปี</t>
  </si>
  <si>
    <t>2,000,000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</si>
</sst>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2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1"/>
      <color indexed="8"/>
      <name val="Tahoma"/>
      <family val="2"/>
      <charset val="222"/>
    </font>
    <font>
      <b/>
      <sz val="16"/>
      <name val="TH SarabunPSK"/>
      <family val="2"/>
    </font>
    <font>
      <b/>
      <sz val="13"/>
      <color rgb="FF000000"/>
      <name val="TH SarabunPSK"/>
      <family val="2"/>
    </font>
    <font>
      <b/>
      <vertAlign val="superscript"/>
      <sz val="13"/>
      <color rgb="FF000000"/>
      <name val="TH SarabunPSK"/>
      <family val="2"/>
    </font>
    <font>
      <b/>
      <sz val="13"/>
      <name val="TH SarabunPSK"/>
      <family val="2"/>
    </font>
    <font>
      <b/>
      <vertAlign val="superscript"/>
      <sz val="13"/>
      <name val="TH SarabunPSK"/>
      <family val="2"/>
    </font>
    <font>
      <b/>
      <sz val="13"/>
      <color rgb="FF333333"/>
      <name val="TH SarabunPSK"/>
      <family val="2"/>
    </font>
    <font>
      <sz val="13"/>
      <color rgb="FF333333"/>
      <name val="TH SarabunPSK"/>
      <family val="2"/>
    </font>
    <font>
      <sz val="13"/>
      <name val="TH SarabunPSK"/>
      <family val="2"/>
    </font>
    <font>
      <b/>
      <sz val="14"/>
      <color rgb="FF333333"/>
      <name val="TH SarabunPSK"/>
      <family val="2"/>
    </font>
    <font>
      <b/>
      <u val="doubleAccounting"/>
      <sz val="13"/>
      <color rgb="FF333333"/>
      <name val="TH SarabunPSK"/>
      <family val="2"/>
    </font>
    <font>
      <b/>
      <u val="doubleAccounting"/>
      <sz val="13"/>
      <name val="TH SarabunPSK"/>
      <family val="2"/>
    </font>
    <font>
      <sz val="13"/>
      <color rgb="FF000000"/>
      <name val="TH SarabunPSK"/>
      <family val="2"/>
    </font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b/>
      <sz val="11"/>
      <name val="Tahoma"/>
      <family val="2"/>
      <scheme val="minor"/>
    </font>
    <font>
      <sz val="16"/>
      <color rgb="FF212529"/>
      <name val="TH SarabunPSK"/>
      <family val="2"/>
    </font>
    <font>
      <b/>
      <sz val="16"/>
      <color rgb="FF212529"/>
      <name val="TH SarabunPSK"/>
      <family val="2"/>
    </font>
    <font>
      <b/>
      <sz val="10"/>
      <color theme="1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ECF5E7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8" fillId="0" borderId="0"/>
    <xf numFmtId="0" fontId="19" fillId="0" borderId="0" applyNumberForma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7" fillId="3" borderId="11" xfId="0" applyFont="1" applyFill="1" applyBorder="1" applyAlignment="1">
      <alignment horizontal="center" vertical="top" wrapText="1"/>
    </xf>
    <xf numFmtId="0" fontId="7" fillId="3" borderId="11" xfId="0" applyFont="1" applyFill="1" applyBorder="1" applyAlignment="1">
      <alignment horizontal="center" vertical="top"/>
    </xf>
    <xf numFmtId="0" fontId="9" fillId="3" borderId="11" xfId="0" applyFont="1" applyFill="1" applyBorder="1" applyAlignment="1">
      <alignment horizontal="center" vertical="top"/>
    </xf>
    <xf numFmtId="0" fontId="11" fillId="0" borderId="10" xfId="0" applyFont="1" applyBorder="1" applyAlignment="1">
      <alignment vertical="center"/>
    </xf>
    <xf numFmtId="43" fontId="12" fillId="0" borderId="12" xfId="1" applyFont="1" applyFill="1" applyBorder="1" applyAlignment="1">
      <alignment horizontal="right" vertical="center"/>
    </xf>
    <xf numFmtId="187" fontId="12" fillId="0" borderId="13" xfId="1" applyNumberFormat="1" applyFont="1" applyFill="1" applyBorder="1" applyAlignment="1">
      <alignment vertical="center" wrapText="1"/>
    </xf>
    <xf numFmtId="43" fontId="12" fillId="0" borderId="13" xfId="1" applyFont="1" applyFill="1" applyBorder="1" applyAlignment="1">
      <alignment vertical="center" wrapText="1"/>
    </xf>
    <xf numFmtId="43" fontId="13" fillId="0" borderId="14" xfId="1" applyFont="1" applyFill="1" applyBorder="1" applyAlignment="1">
      <alignment vertical="center" wrapText="1"/>
    </xf>
    <xf numFmtId="43" fontId="13" fillId="0" borderId="11" xfId="1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/>
    </xf>
    <xf numFmtId="43" fontId="12" fillId="4" borderId="14" xfId="1" applyFont="1" applyFill="1" applyBorder="1" applyAlignment="1">
      <alignment vertical="center" wrapText="1"/>
    </xf>
    <xf numFmtId="187" fontId="12" fillId="4" borderId="15" xfId="1" applyNumberFormat="1" applyFont="1" applyFill="1" applyBorder="1" applyAlignment="1">
      <alignment vertical="center" wrapText="1"/>
    </xf>
    <xf numFmtId="43" fontId="12" fillId="4" borderId="15" xfId="1" applyFont="1" applyFill="1" applyBorder="1" applyAlignment="1">
      <alignment vertical="center" wrapText="1"/>
    </xf>
    <xf numFmtId="43" fontId="13" fillId="4" borderId="15" xfId="1" applyFont="1" applyFill="1" applyBorder="1" applyAlignment="1">
      <alignment vertical="center" wrapText="1"/>
    </xf>
    <xf numFmtId="43" fontId="13" fillId="4" borderId="16" xfId="1" applyFont="1" applyFill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187" fontId="12" fillId="0" borderId="14" xfId="1" applyNumberFormat="1" applyFont="1" applyFill="1" applyBorder="1" applyAlignment="1">
      <alignment vertical="center" wrapText="1"/>
    </xf>
    <xf numFmtId="43" fontId="12" fillId="0" borderId="14" xfId="1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/>
    </xf>
    <xf numFmtId="43" fontId="12" fillId="4" borderId="12" xfId="1" applyFont="1" applyFill="1" applyBorder="1" applyAlignment="1">
      <alignment horizontal="right" vertical="center"/>
    </xf>
    <xf numFmtId="187" fontId="12" fillId="4" borderId="14" xfId="1" applyNumberFormat="1" applyFont="1" applyFill="1" applyBorder="1" applyAlignment="1">
      <alignment vertical="center" wrapText="1"/>
    </xf>
    <xf numFmtId="43" fontId="13" fillId="4" borderId="14" xfId="1" applyFont="1" applyFill="1" applyBorder="1" applyAlignment="1">
      <alignment vertical="center" wrapText="1"/>
    </xf>
    <xf numFmtId="43" fontId="13" fillId="4" borderId="11" xfId="1" applyFont="1" applyFill="1" applyBorder="1" applyAlignment="1">
      <alignment vertical="center" wrapText="1"/>
    </xf>
    <xf numFmtId="0" fontId="14" fillId="4" borderId="10" xfId="0" applyFont="1" applyFill="1" applyBorder="1" applyAlignment="1">
      <alignment horizontal="center" vertical="center"/>
    </xf>
    <xf numFmtId="43" fontId="15" fillId="4" borderId="12" xfId="1" applyFont="1" applyFill="1" applyBorder="1" applyAlignment="1">
      <alignment horizontal="right" vertical="center"/>
    </xf>
    <xf numFmtId="187" fontId="15" fillId="4" borderId="12" xfId="1" applyNumberFormat="1" applyFont="1" applyFill="1" applyBorder="1" applyAlignment="1">
      <alignment horizontal="right" vertical="center"/>
    </xf>
    <xf numFmtId="43" fontId="16" fillId="4" borderId="12" xfId="1" applyFont="1" applyFill="1" applyBorder="1" applyAlignment="1">
      <alignment horizontal="right" vertical="center"/>
    </xf>
    <xf numFmtId="0" fontId="7" fillId="3" borderId="12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vertical="center"/>
    </xf>
    <xf numFmtId="0" fontId="7" fillId="6" borderId="10" xfId="0" applyFont="1" applyFill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7" fillId="6" borderId="10" xfId="0" applyFont="1" applyFill="1" applyBorder="1" applyAlignment="1">
      <alignment vertical="center"/>
    </xf>
    <xf numFmtId="0" fontId="7" fillId="6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1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left" vertical="top" wrapText="1"/>
    </xf>
    <xf numFmtId="0" fontId="21" fillId="7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43" fontId="12" fillId="5" borderId="13" xfId="1" applyFont="1" applyFill="1" applyBorder="1" applyAlignment="1">
      <alignment horizontal="right" vertical="center" wrapText="1"/>
    </xf>
    <xf numFmtId="187" fontId="12" fillId="5" borderId="13" xfId="1" applyNumberFormat="1" applyFont="1" applyFill="1" applyBorder="1" applyAlignment="1">
      <alignment horizontal="right" vertical="center" wrapText="1"/>
    </xf>
    <xf numFmtId="187" fontId="12" fillId="5" borderId="11" xfId="1" applyNumberFormat="1" applyFont="1" applyFill="1" applyBorder="1" applyAlignment="1">
      <alignment horizontal="right" vertical="center" wrapText="1"/>
    </xf>
    <xf numFmtId="43" fontId="12" fillId="6" borderId="13" xfId="1" applyFont="1" applyFill="1" applyBorder="1" applyAlignment="1">
      <alignment horizontal="right" vertical="center" wrapText="1"/>
    </xf>
    <xf numFmtId="187" fontId="12" fillId="6" borderId="13" xfId="1" applyNumberFormat="1" applyFont="1" applyFill="1" applyBorder="1" applyAlignment="1">
      <alignment horizontal="right" vertical="center" wrapText="1"/>
    </xf>
    <xf numFmtId="187" fontId="12" fillId="6" borderId="10" xfId="1" applyNumberFormat="1" applyFont="1" applyFill="1" applyBorder="1" applyAlignment="1">
      <alignment horizontal="right" vertical="center" wrapText="1"/>
    </xf>
    <xf numFmtId="187" fontId="12" fillId="5" borderId="10" xfId="1" applyNumberFormat="1" applyFont="1" applyFill="1" applyBorder="1" applyAlignment="1">
      <alignment horizontal="right" vertical="center" wrapText="1"/>
    </xf>
    <xf numFmtId="0" fontId="23" fillId="0" borderId="0" xfId="0" applyFont="1"/>
    <xf numFmtId="0" fontId="21" fillId="7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7" fillId="3" borderId="3" xfId="0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3" borderId="0" xfId="0" applyFont="1" applyFill="1" applyAlignment="1">
      <alignment horizontal="center" vertical="top" wrapText="1"/>
    </xf>
    <xf numFmtId="0" fontId="7" fillId="3" borderId="5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3" borderId="14" xfId="0" applyFont="1" applyFill="1" applyBorder="1" applyAlignment="1">
      <alignment horizontal="center" vertical="top"/>
    </xf>
    <xf numFmtId="0" fontId="7" fillId="3" borderId="15" xfId="0" applyFont="1" applyFill="1" applyBorder="1" applyAlignment="1">
      <alignment horizontal="center" vertical="top"/>
    </xf>
    <xf numFmtId="0" fontId="7" fillId="3" borderId="16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5">
    <cellStyle name="Comma" xfId="1" builtinId="3"/>
    <cellStyle name="Hyperlink 2" xfId="4" xr:uid="{4D151C83-6391-47FD-903D-F775581A5753}"/>
    <cellStyle name="Normal" xfId="0" builtinId="0"/>
    <cellStyle name="Normal 2" xfId="3" xr:uid="{6443A02D-F581-4BF1-AA0C-099BFF132817}"/>
    <cellStyle name="Normal 6" xfId="2" xr:uid="{EB9BA974-DF0F-4D76-9D0B-F517A87910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182217</xdr:colOff>
      <xdr:row>9</xdr:row>
      <xdr:rowOff>185668</xdr:rowOff>
    </xdr:from>
    <xdr:to>
      <xdr:col>0</xdr:col>
      <xdr:colOff>1473352</xdr:colOff>
      <xdr:row>9</xdr:row>
      <xdr:rowOff>982455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19CF66-3428-4B49-B3BD-5948513D6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17" y="7996168"/>
          <a:ext cx="1291135" cy="796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160654</xdr:colOff>
      <xdr:row>11</xdr:row>
      <xdr:rowOff>41413</xdr:rowOff>
    </xdr:from>
    <xdr:to>
      <xdr:col>0</xdr:col>
      <xdr:colOff>1541006</xdr:colOff>
      <xdr:row>11</xdr:row>
      <xdr:rowOff>926823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B8788C-BB50-425D-B480-06134FE9C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2254" y="7985263"/>
          <a:ext cx="1380352" cy="885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86797</xdr:colOff>
      <xdr:row>13</xdr:row>
      <xdr:rowOff>49696</xdr:rowOff>
    </xdr:from>
    <xdr:to>
      <xdr:col>0</xdr:col>
      <xdr:colOff>1588363</xdr:colOff>
      <xdr:row>13</xdr:row>
      <xdr:rowOff>1065142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37A9659-E445-487C-8694-E11FC8EB8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8397" y="9955696"/>
          <a:ext cx="1501566" cy="1015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86985</xdr:colOff>
      <xdr:row>14</xdr:row>
      <xdr:rowOff>49695</xdr:rowOff>
    </xdr:from>
    <xdr:to>
      <xdr:col>0</xdr:col>
      <xdr:colOff>1576687</xdr:colOff>
      <xdr:row>14</xdr:row>
      <xdr:rowOff>1018761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A2E1589-9D92-480E-BFA9-9E3B188B6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8585" y="11041545"/>
          <a:ext cx="1489702" cy="969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101112</xdr:colOff>
      <xdr:row>15</xdr:row>
      <xdr:rowOff>103394</xdr:rowOff>
    </xdr:from>
    <xdr:to>
      <xdr:col>0</xdr:col>
      <xdr:colOff>1550026</xdr:colOff>
      <xdr:row>15</xdr:row>
      <xdr:rowOff>1050510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304C592-E082-434E-991C-8BD57C83D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12" y="14597269"/>
          <a:ext cx="1448914" cy="947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139530</xdr:colOff>
      <xdr:row>16</xdr:row>
      <xdr:rowOff>124240</xdr:rowOff>
    </xdr:from>
    <xdr:to>
      <xdr:col>0</xdr:col>
      <xdr:colOff>1532283</xdr:colOff>
      <xdr:row>16</xdr:row>
      <xdr:rowOff>984267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6E1971A-E9BE-47C2-B309-AB202B6A9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1130" y="13287790"/>
          <a:ext cx="1392753" cy="860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125344</xdr:colOff>
      <xdr:row>12</xdr:row>
      <xdr:rowOff>57977</xdr:rowOff>
    </xdr:from>
    <xdr:to>
      <xdr:col>0</xdr:col>
      <xdr:colOff>1560803</xdr:colOff>
      <xdr:row>12</xdr:row>
      <xdr:rowOff>979798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2210B8F-4194-4D1A-A200-9B9C51B86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944" y="8954327"/>
          <a:ext cx="1435459" cy="921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115957</xdr:colOff>
      <xdr:row>10</xdr:row>
      <xdr:rowOff>135283</xdr:rowOff>
    </xdr:from>
    <xdr:to>
      <xdr:col>0</xdr:col>
      <xdr:colOff>1535294</xdr:colOff>
      <xdr:row>10</xdr:row>
      <xdr:rowOff>1032067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97CCF85-08ED-4DAE-BE05-40044DA36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5957" y="9152283"/>
          <a:ext cx="1419337" cy="896784"/>
        </a:xfrm>
        <a:prstGeom prst="rect">
          <a:avLst/>
        </a:prstGeom>
      </xdr:spPr>
    </xdr:pic>
    <xdr:clientData/>
  </xdr:twoCellAnchor>
  <xdr:twoCellAnchor editAs="oneCell">
    <xdr:from>
      <xdr:col>0</xdr:col>
      <xdr:colOff>149089</xdr:colOff>
      <xdr:row>8</xdr:row>
      <xdr:rowOff>128378</xdr:rowOff>
    </xdr:from>
    <xdr:to>
      <xdr:col>0</xdr:col>
      <xdr:colOff>1505509</xdr:colOff>
      <xdr:row>8</xdr:row>
      <xdr:rowOff>1019060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C86D0E7-7F72-40C4-9C32-65151A098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9089" y="6859378"/>
          <a:ext cx="1356420" cy="890682"/>
        </a:xfrm>
        <a:prstGeom prst="rect">
          <a:avLst/>
        </a:prstGeom>
      </xdr:spPr>
    </xdr:pic>
    <xdr:clientData/>
  </xdr:twoCellAnchor>
  <xdr:twoCellAnchor editAs="oneCell">
    <xdr:from>
      <xdr:col>0</xdr:col>
      <xdr:colOff>189121</xdr:colOff>
      <xdr:row>7</xdr:row>
      <xdr:rowOff>159440</xdr:rowOff>
    </xdr:from>
    <xdr:to>
      <xdr:col>0</xdr:col>
      <xdr:colOff>1539499</xdr:colOff>
      <xdr:row>7</xdr:row>
      <xdr:rowOff>1034363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39161B9-4EA4-4C93-BB13-C9EA92671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89121" y="5683940"/>
          <a:ext cx="1350378" cy="874923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165651</xdr:colOff>
      <xdr:row>6</xdr:row>
      <xdr:rowOff>143565</xdr:rowOff>
    </xdr:from>
    <xdr:to>
      <xdr:col>0</xdr:col>
      <xdr:colOff>1474305</xdr:colOff>
      <xdr:row>6</xdr:row>
      <xdr:rowOff>996674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E19ACFE-9421-4721-A26F-CE6230844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027" t="7182" r="6704" b="6797"/>
        <a:stretch>
          <a:fillRect/>
        </a:stretch>
      </xdr:blipFill>
      <xdr:spPr>
        <a:xfrm>
          <a:off x="165651" y="4461565"/>
          <a:ext cx="1308654" cy="853109"/>
        </a:xfrm>
        <a:prstGeom prst="rect">
          <a:avLst/>
        </a:prstGeom>
      </xdr:spPr>
    </xdr:pic>
    <xdr:clientData/>
  </xdr:twoCellAnchor>
  <xdr:twoCellAnchor editAs="oneCell">
    <xdr:from>
      <xdr:col>0</xdr:col>
      <xdr:colOff>180837</xdr:colOff>
      <xdr:row>5</xdr:row>
      <xdr:rowOff>144001</xdr:rowOff>
    </xdr:from>
    <xdr:to>
      <xdr:col>0</xdr:col>
      <xdr:colOff>1530902</xdr:colOff>
      <xdr:row>5</xdr:row>
      <xdr:rowOff>1005647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670FA57-4665-4D5D-8309-DBA7D1EA49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4382" t="7750" r="3898" b="6996"/>
        <a:stretch>
          <a:fillRect/>
        </a:stretch>
      </xdr:blipFill>
      <xdr:spPr>
        <a:xfrm>
          <a:off x="180837" y="3303126"/>
          <a:ext cx="1350065" cy="861646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165652</xdr:colOff>
      <xdr:row>4</xdr:row>
      <xdr:rowOff>208445</xdr:rowOff>
    </xdr:from>
    <xdr:to>
      <xdr:col>0</xdr:col>
      <xdr:colOff>1484972</xdr:colOff>
      <xdr:row>4</xdr:row>
      <xdr:rowOff>1050699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31A80C81-FA9B-4648-BBA3-E7DD49421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65652" y="2034070"/>
          <a:ext cx="1319320" cy="842254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206375</xdr:colOff>
      <xdr:row>3</xdr:row>
      <xdr:rowOff>135973</xdr:rowOff>
    </xdr:from>
    <xdr:to>
      <xdr:col>0</xdr:col>
      <xdr:colOff>1488476</xdr:colOff>
      <xdr:row>3</xdr:row>
      <xdr:rowOff>975636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FC75379-AD11-43A1-89BC-A216FA1EC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6375" y="850348"/>
          <a:ext cx="1282101" cy="8396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B8764-96E7-4A5E-99F0-B60C65B3AE47}">
  <dimension ref="A1:J10"/>
  <sheetViews>
    <sheetView view="pageBreakPreview" zoomScale="60" zoomScaleNormal="100" workbookViewId="0">
      <selection sqref="A1:J1"/>
    </sheetView>
  </sheetViews>
  <sheetFormatPr defaultRowHeight="14.25" x14ac:dyDescent="0.2"/>
  <sheetData>
    <row r="1" spans="1:10" ht="21" x14ac:dyDescent="0.35">
      <c r="A1" s="58" t="s">
        <v>19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ht="21.75" thickBot="1" x14ac:dyDescent="0.25">
      <c r="A2" s="5" t="s">
        <v>1</v>
      </c>
      <c r="B2" s="6"/>
      <c r="C2" s="6"/>
      <c r="D2" s="6"/>
      <c r="E2" s="6"/>
      <c r="F2" s="6"/>
      <c r="G2" s="6"/>
      <c r="H2" s="6"/>
      <c r="I2" s="7"/>
      <c r="J2" s="7"/>
    </row>
    <row r="3" spans="1:10" ht="18" thickBot="1" x14ac:dyDescent="0.25">
      <c r="A3" s="59" t="s">
        <v>2</v>
      </c>
      <c r="B3" s="61" t="s">
        <v>3</v>
      </c>
      <c r="C3" s="63" t="s">
        <v>4</v>
      </c>
      <c r="D3" s="64"/>
      <c r="E3" s="65"/>
      <c r="F3" s="66" t="s">
        <v>5</v>
      </c>
      <c r="G3" s="67"/>
      <c r="H3" s="68"/>
      <c r="I3" s="69" t="s">
        <v>6</v>
      </c>
      <c r="J3" s="70"/>
    </row>
    <row r="4" spans="1:10" ht="35.25" thickBot="1" x14ac:dyDescent="0.25">
      <c r="A4" s="60"/>
      <c r="B4" s="62"/>
      <c r="C4" s="8" t="s">
        <v>7</v>
      </c>
      <c r="D4" s="8" t="s">
        <v>8</v>
      </c>
      <c r="E4" s="8" t="s">
        <v>9</v>
      </c>
      <c r="F4" s="8" t="s">
        <v>7</v>
      </c>
      <c r="G4" s="8" t="s">
        <v>8</v>
      </c>
      <c r="H4" s="9" t="s">
        <v>9</v>
      </c>
      <c r="I4" s="10" t="s">
        <v>10</v>
      </c>
      <c r="J4" s="10" t="s">
        <v>9</v>
      </c>
    </row>
    <row r="5" spans="1:10" ht="18" thickBot="1" x14ac:dyDescent="0.25">
      <c r="A5" s="11" t="s">
        <v>11</v>
      </c>
      <c r="B5" s="12">
        <v>400</v>
      </c>
      <c r="C5" s="13">
        <v>1226</v>
      </c>
      <c r="D5" s="14">
        <v>315.70999999999998</v>
      </c>
      <c r="E5" s="14">
        <f>ROUND(D5*100/B5,2)</f>
        <v>78.930000000000007</v>
      </c>
      <c r="F5" s="13">
        <v>1057</v>
      </c>
      <c r="G5" s="14">
        <v>283.88</v>
      </c>
      <c r="H5" s="14">
        <f>ROUND(G5*100/B5,2)</f>
        <v>70.97</v>
      </c>
      <c r="I5" s="15">
        <f t="shared" ref="I5:I10" si="0">+B5-G5</f>
        <v>116.12</v>
      </c>
      <c r="J5" s="16">
        <f>ROUND(I5*100/B5,2)</f>
        <v>29.03</v>
      </c>
    </row>
    <row r="6" spans="1:10" ht="18" thickBot="1" x14ac:dyDescent="0.25">
      <c r="A6" s="17" t="s">
        <v>12</v>
      </c>
      <c r="B6" s="18"/>
      <c r="C6" s="19"/>
      <c r="D6" s="20"/>
      <c r="E6" s="20"/>
      <c r="F6" s="19"/>
      <c r="G6" s="20"/>
      <c r="H6" s="20"/>
      <c r="I6" s="21"/>
      <c r="J6" s="22"/>
    </row>
    <row r="7" spans="1:10" ht="18" thickBot="1" x14ac:dyDescent="0.25">
      <c r="A7" s="23" t="s">
        <v>13</v>
      </c>
      <c r="B7" s="12">
        <v>4400</v>
      </c>
      <c r="C7" s="24">
        <v>5173</v>
      </c>
      <c r="D7" s="25">
        <v>6358.39</v>
      </c>
      <c r="E7" s="25">
        <f>ROUND(D7*100/B7,2)</f>
        <v>144.51</v>
      </c>
      <c r="F7" s="24">
        <v>4140</v>
      </c>
      <c r="G7" s="25">
        <v>4037.98</v>
      </c>
      <c r="H7" s="25">
        <f>ROUND(G7*100/B7,2)</f>
        <v>91.77</v>
      </c>
      <c r="I7" s="15">
        <f t="shared" si="0"/>
        <v>362.02</v>
      </c>
      <c r="J7" s="16">
        <f>ROUND(I7*100/B7,2)</f>
        <v>8.23</v>
      </c>
    </row>
    <row r="8" spans="1:10" ht="18" thickBot="1" x14ac:dyDescent="0.25">
      <c r="A8" s="26" t="s">
        <v>14</v>
      </c>
      <c r="B8" s="27">
        <v>650</v>
      </c>
      <c r="C8" s="28">
        <v>1802</v>
      </c>
      <c r="D8" s="18">
        <v>636.42999999999995</v>
      </c>
      <c r="E8" s="18">
        <f>ROUND(D8*100/B8,2)</f>
        <v>97.91</v>
      </c>
      <c r="F8" s="28">
        <v>1717</v>
      </c>
      <c r="G8" s="18">
        <v>593.96</v>
      </c>
      <c r="H8" s="18">
        <f>ROUND(G8*100/B8,2)</f>
        <v>91.38</v>
      </c>
      <c r="I8" s="29">
        <f t="shared" si="0"/>
        <v>56.039999999999964</v>
      </c>
      <c r="J8" s="30">
        <f>ROUND(I8*100/B8,2)</f>
        <v>8.6199999999999992</v>
      </c>
    </row>
    <row r="9" spans="1:10" ht="18" thickBot="1" x14ac:dyDescent="0.25">
      <c r="A9" s="23" t="s">
        <v>15</v>
      </c>
      <c r="B9" s="12">
        <v>550</v>
      </c>
      <c r="C9" s="24">
        <v>973</v>
      </c>
      <c r="D9" s="25">
        <v>632.61</v>
      </c>
      <c r="E9" s="25">
        <f>ROUND(D9*100/B9,2)</f>
        <v>115.02</v>
      </c>
      <c r="F9" s="24">
        <v>761</v>
      </c>
      <c r="G9" s="25">
        <v>447.21</v>
      </c>
      <c r="H9" s="25">
        <f>ROUND(G9*100/B9,2)</f>
        <v>81.31</v>
      </c>
      <c r="I9" s="15">
        <f t="shared" si="0"/>
        <v>102.79000000000002</v>
      </c>
      <c r="J9" s="16">
        <f>ROUND(I9*100/B9,2)</f>
        <v>18.690000000000001</v>
      </c>
    </row>
    <row r="10" spans="1:10" ht="20.25" thickBot="1" x14ac:dyDescent="0.25">
      <c r="A10" s="31" t="s">
        <v>16</v>
      </c>
      <c r="B10" s="32">
        <v>6000</v>
      </c>
      <c r="C10" s="33">
        <f>C5+C7+C8+C9</f>
        <v>9174</v>
      </c>
      <c r="D10" s="32">
        <f>D5+D7+D8+D9</f>
        <v>7943.14</v>
      </c>
      <c r="E10" s="32">
        <f>+D10*100/B10</f>
        <v>132.38566666666668</v>
      </c>
      <c r="F10" s="33">
        <f>F5+F7+F8+F9</f>
        <v>7675</v>
      </c>
      <c r="G10" s="32">
        <f>G5+G7+G8+G9</f>
        <v>5363.03</v>
      </c>
      <c r="H10" s="32">
        <f>ROUND(G10*100/B10,2)</f>
        <v>89.38</v>
      </c>
      <c r="I10" s="34">
        <f t="shared" si="0"/>
        <v>636.97000000000025</v>
      </c>
      <c r="J10" s="34">
        <f>ROUND(I10*100/B10,2)</f>
        <v>10.62</v>
      </c>
    </row>
  </sheetData>
  <mergeCells count="6">
    <mergeCell ref="A1:J1"/>
    <mergeCell ref="A3:A4"/>
    <mergeCell ref="B3:B4"/>
    <mergeCell ref="C3:E3"/>
    <mergeCell ref="F3:H3"/>
    <mergeCell ref="I3:J3"/>
  </mergeCells>
  <pageMargins left="0.7" right="0.7" top="0.75" bottom="0.75" header="0.3" footer="0.3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7D1B-9ADD-4F69-A2EE-077723FEA0E4}">
  <dimension ref="A1:J11"/>
  <sheetViews>
    <sheetView view="pageBreakPreview" zoomScale="60" zoomScaleNormal="100" workbookViewId="0">
      <selection activeCell="G18" sqref="G18"/>
    </sheetView>
  </sheetViews>
  <sheetFormatPr defaultRowHeight="14.25" x14ac:dyDescent="0.2"/>
  <sheetData>
    <row r="1" spans="1:10" x14ac:dyDescent="0.2">
      <c r="A1" s="71" t="s">
        <v>20</v>
      </c>
      <c r="B1" s="71"/>
      <c r="C1" s="71"/>
      <c r="D1" s="71"/>
      <c r="E1" s="71"/>
      <c r="F1" s="71"/>
      <c r="G1" s="71"/>
      <c r="H1" s="71"/>
      <c r="I1" s="71"/>
      <c r="J1" s="71"/>
    </row>
    <row r="3" spans="1:10" ht="21.75" thickBot="1" x14ac:dyDescent="0.25">
      <c r="A3" s="5" t="s">
        <v>17</v>
      </c>
      <c r="B3" s="6"/>
      <c r="C3" s="6"/>
      <c r="D3" s="6"/>
      <c r="E3" s="6"/>
      <c r="F3" s="6"/>
      <c r="G3" s="6"/>
      <c r="H3" s="6"/>
      <c r="I3" s="7"/>
      <c r="J3" s="7"/>
    </row>
    <row r="4" spans="1:10" ht="18" thickBot="1" x14ac:dyDescent="0.25">
      <c r="A4" s="59" t="s">
        <v>2</v>
      </c>
      <c r="B4" s="61" t="s">
        <v>3</v>
      </c>
      <c r="C4" s="63" t="s">
        <v>4</v>
      </c>
      <c r="D4" s="64"/>
      <c r="E4" s="65"/>
      <c r="F4" s="66" t="s">
        <v>5</v>
      </c>
      <c r="G4" s="67"/>
      <c r="H4" s="68"/>
      <c r="I4" s="69" t="s">
        <v>6</v>
      </c>
      <c r="J4" s="70"/>
    </row>
    <row r="5" spans="1:10" ht="35.25" thickBot="1" x14ac:dyDescent="0.25">
      <c r="A5" s="60"/>
      <c r="B5" s="62"/>
      <c r="C5" s="8" t="s">
        <v>7</v>
      </c>
      <c r="D5" s="8" t="s">
        <v>8</v>
      </c>
      <c r="E5" s="8" t="s">
        <v>9</v>
      </c>
      <c r="F5" s="8" t="s">
        <v>7</v>
      </c>
      <c r="G5" s="8" t="s">
        <v>8</v>
      </c>
      <c r="H5" s="9" t="s">
        <v>9</v>
      </c>
      <c r="I5" s="10" t="s">
        <v>10</v>
      </c>
      <c r="J5" s="10" t="s">
        <v>9</v>
      </c>
    </row>
    <row r="6" spans="1:10" ht="18" thickBot="1" x14ac:dyDescent="0.25">
      <c r="A6" s="11" t="s">
        <v>11</v>
      </c>
      <c r="B6" s="12">
        <v>400</v>
      </c>
      <c r="C6" s="13">
        <v>1228</v>
      </c>
      <c r="D6" s="14">
        <v>303.8</v>
      </c>
      <c r="E6" s="14">
        <f>ROUND(D6*100/B6,2)</f>
        <v>75.95</v>
      </c>
      <c r="F6" s="13">
        <v>849</v>
      </c>
      <c r="G6" s="14">
        <v>228.53</v>
      </c>
      <c r="H6" s="14">
        <f>ROUND(G6*100/B6,2)</f>
        <v>57.13</v>
      </c>
      <c r="I6" s="15">
        <f t="shared" ref="I6" si="0">+B6-G6</f>
        <v>171.47</v>
      </c>
      <c r="J6" s="16">
        <f>ROUND(I6*100/B6,2)</f>
        <v>42.87</v>
      </c>
    </row>
    <row r="7" spans="1:10" ht="18" thickBot="1" x14ac:dyDescent="0.25">
      <c r="A7" s="17" t="s">
        <v>12</v>
      </c>
      <c r="B7" s="18"/>
      <c r="C7" s="19"/>
      <c r="D7" s="20"/>
      <c r="E7" s="20"/>
      <c r="F7" s="19"/>
      <c r="G7" s="20"/>
      <c r="H7" s="20"/>
      <c r="I7" s="21"/>
      <c r="J7" s="22"/>
    </row>
    <row r="8" spans="1:10" ht="18" thickBot="1" x14ac:dyDescent="0.25">
      <c r="A8" s="23" t="s">
        <v>13</v>
      </c>
      <c r="B8" s="12">
        <v>4400</v>
      </c>
      <c r="C8" s="24">
        <v>6040</v>
      </c>
      <c r="D8" s="25">
        <v>9712.6</v>
      </c>
      <c r="E8" s="25">
        <f>ROUND(D8*100/B8,2)</f>
        <v>220.74</v>
      </c>
      <c r="F8" s="24">
        <v>3259</v>
      </c>
      <c r="G8" s="25">
        <v>4000.32</v>
      </c>
      <c r="H8" s="25">
        <f>ROUND(G8*100/B8,2)</f>
        <v>90.92</v>
      </c>
      <c r="I8" s="15">
        <f t="shared" ref="I8:I11" si="1">+B8-G8</f>
        <v>399.67999999999984</v>
      </c>
      <c r="J8" s="16">
        <f>ROUND(I8*100/B8,2)</f>
        <v>9.08</v>
      </c>
    </row>
    <row r="9" spans="1:10" ht="18" thickBot="1" x14ac:dyDescent="0.25">
      <c r="A9" s="26" t="s">
        <v>14</v>
      </c>
      <c r="B9" s="27">
        <v>650</v>
      </c>
      <c r="C9" s="28">
        <v>1893</v>
      </c>
      <c r="D9" s="18">
        <v>766.22</v>
      </c>
      <c r="E9" s="18">
        <f>ROUND(D9*100/B9,2)</f>
        <v>117.88</v>
      </c>
      <c r="F9" s="28">
        <v>1381</v>
      </c>
      <c r="G9" s="18">
        <v>425.44</v>
      </c>
      <c r="H9" s="18">
        <f>ROUND(G9*100/B9,2)</f>
        <v>65.45</v>
      </c>
      <c r="I9" s="29">
        <f t="shared" si="1"/>
        <v>224.56</v>
      </c>
      <c r="J9" s="30">
        <f>ROUND(I9*100/B9,2)</f>
        <v>34.549999999999997</v>
      </c>
    </row>
    <row r="10" spans="1:10" ht="18" thickBot="1" x14ac:dyDescent="0.25">
      <c r="A10" s="23" t="s">
        <v>15</v>
      </c>
      <c r="B10" s="12">
        <v>550</v>
      </c>
      <c r="C10" s="24">
        <v>1087</v>
      </c>
      <c r="D10" s="25">
        <v>1110.01</v>
      </c>
      <c r="E10" s="25">
        <f>ROUND(D10*100/B10,2)</f>
        <v>201.82</v>
      </c>
      <c r="F10" s="24">
        <v>451</v>
      </c>
      <c r="G10" s="25">
        <v>323.33</v>
      </c>
      <c r="H10" s="25">
        <f>ROUND(G10*100/B10,2)</f>
        <v>58.79</v>
      </c>
      <c r="I10" s="15">
        <f t="shared" si="1"/>
        <v>226.67000000000002</v>
      </c>
      <c r="J10" s="16">
        <f>ROUND(I10*100/B10,2)</f>
        <v>41.21</v>
      </c>
    </row>
    <row r="11" spans="1:10" ht="20.25" thickBot="1" x14ac:dyDescent="0.25">
      <c r="A11" s="31" t="s">
        <v>16</v>
      </c>
      <c r="B11" s="32">
        <v>6000</v>
      </c>
      <c r="C11" s="33">
        <f>C6+C8+C9+C10</f>
        <v>10248</v>
      </c>
      <c r="D11" s="32">
        <f>D6+D8+D9+D10</f>
        <v>11892.63</v>
      </c>
      <c r="E11" s="32">
        <f>+D11*100/B11</f>
        <v>198.2105</v>
      </c>
      <c r="F11" s="33">
        <f>F6+F8+F9+F10</f>
        <v>5940</v>
      </c>
      <c r="G11" s="32">
        <f>G6+G8+G9+G10</f>
        <v>4977.62</v>
      </c>
      <c r="H11" s="32">
        <f>ROUND(G11*100/B11,2)</f>
        <v>82.96</v>
      </c>
      <c r="I11" s="34">
        <f t="shared" si="1"/>
        <v>1022.3800000000001</v>
      </c>
      <c r="J11" s="34">
        <f>ROUND(I11*100/B11,2)</f>
        <v>17.04</v>
      </c>
    </row>
  </sheetData>
  <mergeCells count="6">
    <mergeCell ref="A1:J1"/>
    <mergeCell ref="A4:A5"/>
    <mergeCell ref="B4:B5"/>
    <mergeCell ref="C4:E4"/>
    <mergeCell ref="F4:H4"/>
    <mergeCell ref="I4:J4"/>
  </mergeCells>
  <pageMargins left="0.7" right="0.7" top="0.75" bottom="0.75" header="0.3" footer="0.3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A6348-3421-4D0E-B8D6-33F242FAE00E}">
  <dimension ref="A1:J11"/>
  <sheetViews>
    <sheetView view="pageBreakPreview" zoomScale="60" zoomScaleNormal="100" workbookViewId="0">
      <selection activeCell="D23" sqref="D23"/>
    </sheetView>
  </sheetViews>
  <sheetFormatPr defaultRowHeight="14.25" x14ac:dyDescent="0.2"/>
  <sheetData>
    <row r="1" spans="1:10" x14ac:dyDescent="0.2">
      <c r="A1" s="71" t="s">
        <v>21</v>
      </c>
      <c r="B1" s="71"/>
      <c r="C1" s="71"/>
      <c r="D1" s="71"/>
      <c r="E1" s="71"/>
      <c r="F1" s="71"/>
      <c r="G1" s="71"/>
      <c r="H1" s="71"/>
      <c r="I1" s="71"/>
    </row>
    <row r="3" spans="1:10" ht="21.75" thickBot="1" x14ac:dyDescent="0.25">
      <c r="A3" s="5" t="s">
        <v>18</v>
      </c>
      <c r="B3" s="6"/>
      <c r="C3" s="6"/>
      <c r="D3" s="6"/>
      <c r="E3" s="6"/>
      <c r="F3" s="6"/>
      <c r="G3" s="6"/>
      <c r="H3" s="6"/>
      <c r="I3" s="7"/>
      <c r="J3" s="7"/>
    </row>
    <row r="4" spans="1:10" ht="18" thickBot="1" x14ac:dyDescent="0.25">
      <c r="A4" s="59" t="s">
        <v>2</v>
      </c>
      <c r="B4" s="61" t="s">
        <v>3</v>
      </c>
      <c r="C4" s="63" t="s">
        <v>4</v>
      </c>
      <c r="D4" s="64"/>
      <c r="E4" s="65"/>
      <c r="F4" s="66" t="s">
        <v>5</v>
      </c>
      <c r="G4" s="67"/>
      <c r="H4" s="68"/>
      <c r="I4" s="69" t="s">
        <v>6</v>
      </c>
      <c r="J4" s="70"/>
    </row>
    <row r="5" spans="1:10" ht="35.25" thickBot="1" x14ac:dyDescent="0.25">
      <c r="A5" s="60"/>
      <c r="B5" s="62"/>
      <c r="C5" s="8" t="s">
        <v>7</v>
      </c>
      <c r="D5" s="8" t="s">
        <v>8</v>
      </c>
      <c r="E5" s="8" t="s">
        <v>9</v>
      </c>
      <c r="F5" s="8" t="s">
        <v>7</v>
      </c>
      <c r="G5" s="8" t="s">
        <v>8</v>
      </c>
      <c r="H5" s="9" t="s">
        <v>9</v>
      </c>
      <c r="I5" s="10" t="s">
        <v>10</v>
      </c>
      <c r="J5" s="10" t="s">
        <v>9</v>
      </c>
    </row>
    <row r="6" spans="1:10" ht="18" thickBot="1" x14ac:dyDescent="0.25">
      <c r="A6" s="11" t="s">
        <v>11</v>
      </c>
      <c r="B6" s="12">
        <v>400</v>
      </c>
      <c r="C6" s="13">
        <v>1231</v>
      </c>
      <c r="D6" s="14">
        <v>290.35000000000002</v>
      </c>
      <c r="E6" s="14">
        <f>ROUND(D6*100/B6,2)</f>
        <v>72.59</v>
      </c>
      <c r="F6" s="13">
        <v>735</v>
      </c>
      <c r="G6" s="14">
        <v>190.32</v>
      </c>
      <c r="H6" s="14">
        <f>ROUND(G6*100/B6,2)</f>
        <v>47.58</v>
      </c>
      <c r="I6" s="15">
        <f t="shared" ref="I6" si="0">+B6-G6</f>
        <v>209.68</v>
      </c>
      <c r="J6" s="16">
        <f>ROUND(I6*100/B6,2)</f>
        <v>52.42</v>
      </c>
    </row>
    <row r="7" spans="1:10" ht="18" thickBot="1" x14ac:dyDescent="0.25">
      <c r="A7" s="17" t="s">
        <v>12</v>
      </c>
      <c r="B7" s="18"/>
      <c r="C7" s="19"/>
      <c r="D7" s="20"/>
      <c r="E7" s="20"/>
      <c r="F7" s="19"/>
      <c r="G7" s="20"/>
      <c r="H7" s="20"/>
      <c r="I7" s="21"/>
      <c r="J7" s="22"/>
    </row>
    <row r="8" spans="1:10" ht="18" thickBot="1" x14ac:dyDescent="0.25">
      <c r="A8" s="23" t="s">
        <v>13</v>
      </c>
      <c r="B8" s="12">
        <v>4400</v>
      </c>
      <c r="C8" s="24">
        <v>6290</v>
      </c>
      <c r="D8" s="25">
        <v>10785.89</v>
      </c>
      <c r="E8" s="25">
        <f>ROUND(D8*100/B8,2)</f>
        <v>245.13</v>
      </c>
      <c r="F8" s="24">
        <v>2787</v>
      </c>
      <c r="G8" s="25">
        <v>3309.13</v>
      </c>
      <c r="H8" s="25">
        <f>ROUND(G8*100/B8,2)</f>
        <v>75.209999999999994</v>
      </c>
      <c r="I8" s="15">
        <f t="shared" ref="I8:I11" si="1">+B8-G8</f>
        <v>1090.8699999999999</v>
      </c>
      <c r="J8" s="16">
        <f>ROUND(I8*100/B8,2)</f>
        <v>24.79</v>
      </c>
    </row>
    <row r="9" spans="1:10" ht="18" thickBot="1" x14ac:dyDescent="0.25">
      <c r="A9" s="26" t="s">
        <v>14</v>
      </c>
      <c r="B9" s="27">
        <v>650</v>
      </c>
      <c r="C9" s="28">
        <v>1900</v>
      </c>
      <c r="D9" s="18">
        <v>812.76</v>
      </c>
      <c r="E9" s="18">
        <f>ROUND(D9*100/B9,2)</f>
        <v>125.04</v>
      </c>
      <c r="F9" s="28">
        <v>1187</v>
      </c>
      <c r="G9" s="18">
        <v>291.77</v>
      </c>
      <c r="H9" s="18">
        <f>ROUND(G9*100/B9,2)</f>
        <v>44.89</v>
      </c>
      <c r="I9" s="29">
        <f t="shared" si="1"/>
        <v>358.23</v>
      </c>
      <c r="J9" s="30">
        <f>ROUND(I9*100/B9,2)</f>
        <v>55.11</v>
      </c>
    </row>
    <row r="10" spans="1:10" ht="18" thickBot="1" x14ac:dyDescent="0.25">
      <c r="A10" s="23" t="s">
        <v>15</v>
      </c>
      <c r="B10" s="12">
        <v>550</v>
      </c>
      <c r="C10" s="24">
        <v>1098</v>
      </c>
      <c r="D10" s="25">
        <v>1190.03</v>
      </c>
      <c r="E10" s="25">
        <f>ROUND(D10*100/B10,2)</f>
        <v>216.37</v>
      </c>
      <c r="F10" s="24">
        <v>365</v>
      </c>
      <c r="G10" s="25">
        <v>277.23</v>
      </c>
      <c r="H10" s="25">
        <f>ROUND(G10*100/B10,2)</f>
        <v>50.41</v>
      </c>
      <c r="I10" s="15">
        <f t="shared" si="1"/>
        <v>272.77</v>
      </c>
      <c r="J10" s="16">
        <f>ROUND(I10*100/B10,2)</f>
        <v>49.59</v>
      </c>
    </row>
    <row r="11" spans="1:10" ht="20.25" thickBot="1" x14ac:dyDescent="0.25">
      <c r="A11" s="31" t="s">
        <v>16</v>
      </c>
      <c r="B11" s="32">
        <v>6000</v>
      </c>
      <c r="C11" s="33">
        <f>C6+C8+C9+C10</f>
        <v>10519</v>
      </c>
      <c r="D11" s="32">
        <f>D6+D8+D9+D10</f>
        <v>13079.03</v>
      </c>
      <c r="E11" s="32">
        <f>+D11*100/B11</f>
        <v>217.98383333333334</v>
      </c>
      <c r="F11" s="33">
        <f>F6+F8+F9+F10</f>
        <v>5074</v>
      </c>
      <c r="G11" s="32">
        <f>G6+G8+G9+G10</f>
        <v>4068.4500000000003</v>
      </c>
      <c r="H11" s="32">
        <f>ROUND(G11*100/B11,2)</f>
        <v>67.81</v>
      </c>
      <c r="I11" s="34">
        <f t="shared" si="1"/>
        <v>1931.5499999999997</v>
      </c>
      <c r="J11" s="34">
        <f>ROUND(I11*100/B11,2)</f>
        <v>32.19</v>
      </c>
    </row>
  </sheetData>
  <mergeCells count="6">
    <mergeCell ref="A1:I1"/>
    <mergeCell ref="A4:A5"/>
    <mergeCell ref="B4:B5"/>
    <mergeCell ref="C4:E4"/>
    <mergeCell ref="F4:H4"/>
    <mergeCell ref="I4:J4"/>
  </mergeCells>
  <pageMargins left="0.7" right="0.7" top="0.75" bottom="0.75" header="0.3" footer="0.3"/>
  <pageSetup paperSize="9" scale="9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2C76-711D-4B4D-9D3C-DD3B42ADABA8}">
  <dimension ref="A1:J11"/>
  <sheetViews>
    <sheetView view="pageBreakPreview" zoomScale="60" zoomScaleNormal="100" workbookViewId="0">
      <selection activeCell="R10" sqref="R10"/>
    </sheetView>
  </sheetViews>
  <sheetFormatPr defaultRowHeight="14.25" x14ac:dyDescent="0.2"/>
  <cols>
    <col min="1" max="1" width="44.875" customWidth="1"/>
    <col min="6" max="6" width="14.75" customWidth="1"/>
  </cols>
  <sheetData>
    <row r="1" spans="1:10" x14ac:dyDescent="0.2">
      <c r="A1" s="71" t="s">
        <v>31</v>
      </c>
      <c r="B1" s="71"/>
      <c r="C1" s="71"/>
      <c r="D1" s="71"/>
      <c r="E1" s="71"/>
      <c r="F1" s="71"/>
      <c r="G1" s="71"/>
      <c r="H1" s="71"/>
      <c r="I1" s="71"/>
      <c r="J1" s="71"/>
    </row>
    <row r="3" spans="1:10" ht="21.75" thickBot="1" x14ac:dyDescent="0.25">
      <c r="A3" s="5" t="s">
        <v>1</v>
      </c>
      <c r="B3" s="6"/>
      <c r="C3" s="6"/>
      <c r="D3" s="6"/>
      <c r="E3" s="6"/>
      <c r="F3" s="6"/>
      <c r="G3" s="6"/>
      <c r="H3" s="6"/>
    </row>
    <row r="4" spans="1:10" ht="20.25" thickBot="1" x14ac:dyDescent="0.25">
      <c r="A4" s="59" t="s">
        <v>2</v>
      </c>
      <c r="B4" s="72" t="s">
        <v>22</v>
      </c>
      <c r="C4" s="73"/>
      <c r="D4" s="73"/>
      <c r="E4" s="73"/>
      <c r="F4" s="73"/>
      <c r="G4" s="73"/>
      <c r="H4" s="74"/>
    </row>
    <row r="5" spans="1:10" ht="106.5" thickBot="1" x14ac:dyDescent="0.25">
      <c r="A5" s="60"/>
      <c r="B5" s="35" t="s">
        <v>23</v>
      </c>
      <c r="C5" s="35" t="s">
        <v>24</v>
      </c>
      <c r="D5" s="35" t="s">
        <v>25</v>
      </c>
      <c r="E5" s="35" t="s">
        <v>26</v>
      </c>
      <c r="F5" s="35" t="s">
        <v>27</v>
      </c>
      <c r="G5" s="35" t="s">
        <v>28</v>
      </c>
      <c r="H5" s="8" t="s">
        <v>29</v>
      </c>
    </row>
    <row r="6" spans="1:10" ht="18" thickBot="1" x14ac:dyDescent="0.25">
      <c r="A6" s="36" t="s">
        <v>30</v>
      </c>
      <c r="B6" s="49">
        <v>315.70999999999998</v>
      </c>
      <c r="C6" s="49">
        <v>8719.23</v>
      </c>
      <c r="D6" s="50">
        <v>570382</v>
      </c>
      <c r="E6" s="49">
        <v>16837.95</v>
      </c>
      <c r="F6" s="49" t="s">
        <v>0</v>
      </c>
      <c r="G6" s="49" t="s">
        <v>0</v>
      </c>
      <c r="H6" s="51" t="s">
        <v>0</v>
      </c>
    </row>
    <row r="7" spans="1:10" ht="18" thickBot="1" x14ac:dyDescent="0.25">
      <c r="A7" s="37" t="s">
        <v>12</v>
      </c>
      <c r="B7" s="52"/>
      <c r="C7" s="52"/>
      <c r="D7" s="53"/>
      <c r="E7" s="52"/>
      <c r="F7" s="52"/>
      <c r="G7" s="52"/>
      <c r="H7" s="54"/>
    </row>
    <row r="8" spans="1:10" ht="18" thickBot="1" x14ac:dyDescent="0.25">
      <c r="A8" s="38" t="s">
        <v>13</v>
      </c>
      <c r="B8" s="49">
        <v>6358.39</v>
      </c>
      <c r="C8" s="49">
        <v>263212.92</v>
      </c>
      <c r="D8" s="50" t="s">
        <v>0</v>
      </c>
      <c r="E8" s="49" t="s">
        <v>0</v>
      </c>
      <c r="F8" s="49">
        <v>1632830.37</v>
      </c>
      <c r="G8" s="49" t="s">
        <v>0</v>
      </c>
      <c r="H8" s="55" t="s">
        <v>0</v>
      </c>
    </row>
    <row r="9" spans="1:10" ht="18" thickBot="1" x14ac:dyDescent="0.25">
      <c r="A9" s="39" t="s">
        <v>14</v>
      </c>
      <c r="B9" s="52">
        <v>636.42999999999995</v>
      </c>
      <c r="C9" s="52">
        <v>22911.72</v>
      </c>
      <c r="D9" s="53" t="s">
        <v>0</v>
      </c>
      <c r="E9" s="52" t="s">
        <v>0</v>
      </c>
      <c r="F9" s="52" t="s">
        <v>0</v>
      </c>
      <c r="G9" s="52">
        <v>1.32</v>
      </c>
      <c r="H9" s="54">
        <v>797</v>
      </c>
    </row>
    <row r="10" spans="1:10" ht="18" thickBot="1" x14ac:dyDescent="0.25">
      <c r="A10" s="38" t="s">
        <v>15</v>
      </c>
      <c r="B10" s="49">
        <v>632.61</v>
      </c>
      <c r="C10" s="49">
        <v>18013.57</v>
      </c>
      <c r="D10" s="50" t="s">
        <v>0</v>
      </c>
      <c r="E10" s="49" t="s">
        <v>0</v>
      </c>
      <c r="F10" s="49" t="s">
        <v>0</v>
      </c>
      <c r="G10" s="49" t="s">
        <v>0</v>
      </c>
      <c r="H10" s="55">
        <v>103044</v>
      </c>
    </row>
    <row r="11" spans="1:10" ht="20.25" thickBot="1" x14ac:dyDescent="0.25">
      <c r="A11" s="40" t="s">
        <v>16</v>
      </c>
      <c r="B11" s="32">
        <f>SUM(B6:B10)</f>
        <v>7943.14</v>
      </c>
      <c r="C11" s="32">
        <f t="shared" ref="C11:H11" si="0">SUM(C6:C10)</f>
        <v>312857.44</v>
      </c>
      <c r="D11" s="33">
        <f t="shared" si="0"/>
        <v>570382</v>
      </c>
      <c r="E11" s="32">
        <f t="shared" si="0"/>
        <v>16837.95</v>
      </c>
      <c r="F11" s="32">
        <f t="shared" si="0"/>
        <v>1632830.37</v>
      </c>
      <c r="G11" s="32">
        <f t="shared" si="0"/>
        <v>1.32</v>
      </c>
      <c r="H11" s="33">
        <f t="shared" si="0"/>
        <v>103841</v>
      </c>
    </row>
  </sheetData>
  <mergeCells count="3">
    <mergeCell ref="A4:A5"/>
    <mergeCell ref="B4:H4"/>
    <mergeCell ref="A1:J1"/>
  </mergeCells>
  <pageMargins left="0.7" right="0.7" top="0.75" bottom="0.75" header="0.3" footer="0.3"/>
  <pageSetup paperSize="9" scale="93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25112-B743-498F-AC1E-C0D0087740F0}">
  <dimension ref="A1:J12"/>
  <sheetViews>
    <sheetView workbookViewId="0">
      <selection activeCell="K11" sqref="K11"/>
    </sheetView>
  </sheetViews>
  <sheetFormatPr defaultRowHeight="14.25" x14ac:dyDescent="0.2"/>
  <cols>
    <col min="1" max="1" width="44.5" customWidth="1"/>
  </cols>
  <sheetData>
    <row r="1" spans="1:10" x14ac:dyDescent="0.2">
      <c r="A1" s="71" t="s">
        <v>32</v>
      </c>
      <c r="B1" s="71"/>
      <c r="C1" s="71"/>
      <c r="D1" s="71"/>
      <c r="E1" s="71"/>
      <c r="F1" s="71"/>
      <c r="G1" s="71"/>
      <c r="H1" s="71"/>
      <c r="I1" s="71"/>
      <c r="J1" s="71"/>
    </row>
    <row r="4" spans="1:10" ht="21.75" thickBot="1" x14ac:dyDescent="0.25">
      <c r="A4" s="5" t="s">
        <v>17</v>
      </c>
      <c r="B4" s="6"/>
      <c r="C4" s="6"/>
      <c r="D4" s="6"/>
      <c r="E4" s="6"/>
      <c r="F4" s="6"/>
      <c r="G4" s="6"/>
      <c r="H4" s="6"/>
    </row>
    <row r="5" spans="1:10" ht="20.25" thickBot="1" x14ac:dyDescent="0.25">
      <c r="A5" s="59" t="s">
        <v>2</v>
      </c>
      <c r="B5" s="72" t="s">
        <v>22</v>
      </c>
      <c r="C5" s="73"/>
      <c r="D5" s="73"/>
      <c r="E5" s="73"/>
      <c r="F5" s="73"/>
      <c r="G5" s="73"/>
      <c r="H5" s="74"/>
    </row>
    <row r="6" spans="1:10" ht="89.25" thickBot="1" x14ac:dyDescent="0.25">
      <c r="A6" s="60"/>
      <c r="B6" s="35" t="s">
        <v>23</v>
      </c>
      <c r="C6" s="35" t="s">
        <v>24</v>
      </c>
      <c r="D6" s="35" t="s">
        <v>25</v>
      </c>
      <c r="E6" s="35" t="s">
        <v>26</v>
      </c>
      <c r="F6" s="35" t="s">
        <v>27</v>
      </c>
      <c r="G6" s="35" t="s">
        <v>28</v>
      </c>
      <c r="H6" s="8" t="s">
        <v>29</v>
      </c>
    </row>
    <row r="7" spans="1:10" ht="18" thickBot="1" x14ac:dyDescent="0.25">
      <c r="A7" s="36" t="s">
        <v>30</v>
      </c>
      <c r="B7" s="49">
        <v>303.8</v>
      </c>
      <c r="C7" s="49">
        <v>12131.41</v>
      </c>
      <c r="D7" s="50">
        <v>962379</v>
      </c>
      <c r="E7" s="49">
        <v>24986.75</v>
      </c>
      <c r="F7" s="49" t="s">
        <v>0</v>
      </c>
      <c r="G7" s="49" t="s">
        <v>0</v>
      </c>
      <c r="H7" s="51" t="s">
        <v>0</v>
      </c>
    </row>
    <row r="8" spans="1:10" ht="18" thickBot="1" x14ac:dyDescent="0.25">
      <c r="A8" s="37" t="s">
        <v>12</v>
      </c>
      <c r="B8" s="52"/>
      <c r="C8" s="52"/>
      <c r="D8" s="53"/>
      <c r="E8" s="52"/>
      <c r="F8" s="52"/>
      <c r="G8" s="52"/>
      <c r="H8" s="54"/>
    </row>
    <row r="9" spans="1:10" ht="18" thickBot="1" x14ac:dyDescent="0.25">
      <c r="A9" s="38" t="s">
        <v>13</v>
      </c>
      <c r="B9" s="49">
        <v>9712.6</v>
      </c>
      <c r="C9" s="49">
        <v>167016.25</v>
      </c>
      <c r="D9" s="50" t="s">
        <v>0</v>
      </c>
      <c r="E9" s="49" t="s">
        <v>0</v>
      </c>
      <c r="F9" s="49">
        <v>743677.47</v>
      </c>
      <c r="G9" s="49" t="s">
        <v>0</v>
      </c>
      <c r="H9" s="55" t="s">
        <v>0</v>
      </c>
    </row>
    <row r="10" spans="1:10" ht="18" thickBot="1" x14ac:dyDescent="0.25">
      <c r="A10" s="39" t="s">
        <v>14</v>
      </c>
      <c r="B10" s="52">
        <v>766.22</v>
      </c>
      <c r="C10" s="52">
        <v>26068.93</v>
      </c>
      <c r="D10" s="53" t="s">
        <v>0</v>
      </c>
      <c r="E10" s="52" t="s">
        <v>0</v>
      </c>
      <c r="F10" s="52" t="s">
        <v>0</v>
      </c>
      <c r="G10" s="52">
        <v>3545.29</v>
      </c>
      <c r="H10" s="54">
        <v>1594</v>
      </c>
    </row>
    <row r="11" spans="1:10" ht="18" thickBot="1" x14ac:dyDescent="0.25">
      <c r="A11" s="38" t="s">
        <v>15</v>
      </c>
      <c r="B11" s="49">
        <v>1110.01</v>
      </c>
      <c r="C11" s="49">
        <v>11285.36</v>
      </c>
      <c r="D11" s="50" t="s">
        <v>0</v>
      </c>
      <c r="E11" s="49" t="s">
        <v>0</v>
      </c>
      <c r="F11" s="49" t="s">
        <v>0</v>
      </c>
      <c r="G11" s="49" t="s">
        <v>0</v>
      </c>
      <c r="H11" s="55">
        <v>443</v>
      </c>
    </row>
    <row r="12" spans="1:10" ht="20.25" thickBot="1" x14ac:dyDescent="0.25">
      <c r="A12" s="40" t="s">
        <v>16</v>
      </c>
      <c r="B12" s="32">
        <f>SUM(B7:B11)</f>
        <v>11892.63</v>
      </c>
      <c r="C12" s="32">
        <f t="shared" ref="C12:H12" si="0">SUM(C7:C11)</f>
        <v>216501.95</v>
      </c>
      <c r="D12" s="33">
        <f t="shared" si="0"/>
        <v>962379</v>
      </c>
      <c r="E12" s="32">
        <f t="shared" si="0"/>
        <v>24986.75</v>
      </c>
      <c r="F12" s="32">
        <f t="shared" si="0"/>
        <v>743677.47</v>
      </c>
      <c r="G12" s="32">
        <f t="shared" si="0"/>
        <v>3545.29</v>
      </c>
      <c r="H12" s="33">
        <f t="shared" si="0"/>
        <v>2037</v>
      </c>
    </row>
  </sheetData>
  <mergeCells count="3">
    <mergeCell ref="A5:A6"/>
    <mergeCell ref="B5:H5"/>
    <mergeCell ref="A1:J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27040-07AD-4031-A32C-637CCC884FA6}">
  <dimension ref="A1:N11"/>
  <sheetViews>
    <sheetView workbookViewId="0">
      <selection activeCell="L15" sqref="L15"/>
    </sheetView>
  </sheetViews>
  <sheetFormatPr defaultRowHeight="14.25" x14ac:dyDescent="0.2"/>
  <cols>
    <col min="1" max="1" width="49.25" customWidth="1"/>
  </cols>
  <sheetData>
    <row r="1" spans="1:14" x14ac:dyDescent="0.2">
      <c r="A1" s="71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3" spans="1:14" ht="21.75" thickBot="1" x14ac:dyDescent="0.25">
      <c r="A3" s="5" t="s">
        <v>18</v>
      </c>
      <c r="B3" s="6"/>
      <c r="C3" s="6"/>
      <c r="D3" s="6"/>
      <c r="E3" s="6"/>
      <c r="F3" s="6"/>
      <c r="G3" s="6"/>
      <c r="H3" s="6"/>
    </row>
    <row r="4" spans="1:14" ht="20.25" thickBot="1" x14ac:dyDescent="0.25">
      <c r="A4" s="59" t="s">
        <v>2</v>
      </c>
      <c r="B4" s="72" t="s">
        <v>22</v>
      </c>
      <c r="C4" s="73"/>
      <c r="D4" s="73"/>
      <c r="E4" s="73"/>
      <c r="F4" s="73"/>
      <c r="G4" s="73"/>
      <c r="H4" s="74"/>
    </row>
    <row r="5" spans="1:14" ht="89.25" thickBot="1" x14ac:dyDescent="0.25">
      <c r="A5" s="60"/>
      <c r="B5" s="35" t="s">
        <v>23</v>
      </c>
      <c r="C5" s="35" t="s">
        <v>24</v>
      </c>
      <c r="D5" s="35" t="s">
        <v>25</v>
      </c>
      <c r="E5" s="35" t="s">
        <v>26</v>
      </c>
      <c r="F5" s="35" t="s">
        <v>27</v>
      </c>
      <c r="G5" s="35" t="s">
        <v>28</v>
      </c>
      <c r="H5" s="8" t="s">
        <v>29</v>
      </c>
    </row>
    <row r="6" spans="1:14" ht="18" thickBot="1" x14ac:dyDescent="0.25">
      <c r="A6" s="36" t="s">
        <v>30</v>
      </c>
      <c r="B6" s="49">
        <v>290.35000000000002</v>
      </c>
      <c r="C6" s="49">
        <v>12148.36</v>
      </c>
      <c r="D6" s="50">
        <v>980409</v>
      </c>
      <c r="E6" s="49">
        <v>30607.07</v>
      </c>
      <c r="F6" s="49" t="s">
        <v>0</v>
      </c>
      <c r="G6" s="49" t="s">
        <v>0</v>
      </c>
      <c r="H6" s="51" t="s">
        <v>0</v>
      </c>
    </row>
    <row r="7" spans="1:14" ht="18" thickBot="1" x14ac:dyDescent="0.25">
      <c r="A7" s="37" t="s">
        <v>12</v>
      </c>
      <c r="B7" s="52"/>
      <c r="C7" s="52"/>
      <c r="D7" s="53"/>
      <c r="E7" s="52"/>
      <c r="F7" s="52"/>
      <c r="G7" s="52"/>
      <c r="H7" s="54"/>
    </row>
    <row r="8" spans="1:14" ht="18" thickBot="1" x14ac:dyDescent="0.25">
      <c r="A8" s="38" t="s">
        <v>13</v>
      </c>
      <c r="B8" s="49">
        <v>10785.89</v>
      </c>
      <c r="C8" s="49">
        <v>166874.67000000001</v>
      </c>
      <c r="D8" s="50" t="s">
        <v>0</v>
      </c>
      <c r="E8" s="49" t="s">
        <v>0</v>
      </c>
      <c r="F8" s="49">
        <v>893477.84</v>
      </c>
      <c r="G8" s="49" t="s">
        <v>0</v>
      </c>
      <c r="H8" s="55" t="s">
        <v>0</v>
      </c>
    </row>
    <row r="9" spans="1:14" ht="18" thickBot="1" x14ac:dyDescent="0.25">
      <c r="A9" s="39" t="s">
        <v>14</v>
      </c>
      <c r="B9" s="52">
        <v>812.76</v>
      </c>
      <c r="C9" s="52">
        <v>26312.07</v>
      </c>
      <c r="D9" s="53" t="s">
        <v>0</v>
      </c>
      <c r="E9" s="52" t="s">
        <v>0</v>
      </c>
      <c r="F9" s="52" t="s">
        <v>0</v>
      </c>
      <c r="G9" s="52">
        <v>3569.96</v>
      </c>
      <c r="H9" s="54">
        <v>1619</v>
      </c>
    </row>
    <row r="10" spans="1:14" ht="18" thickBot="1" x14ac:dyDescent="0.25">
      <c r="A10" s="38" t="s">
        <v>15</v>
      </c>
      <c r="B10" s="49">
        <v>1190.03</v>
      </c>
      <c r="C10" s="49">
        <v>11781.34</v>
      </c>
      <c r="D10" s="50" t="s">
        <v>0</v>
      </c>
      <c r="E10" s="49" t="s">
        <v>0</v>
      </c>
      <c r="F10" s="49" t="s">
        <v>0</v>
      </c>
      <c r="G10" s="49" t="s">
        <v>0</v>
      </c>
      <c r="H10" s="55">
        <v>523</v>
      </c>
    </row>
    <row r="11" spans="1:14" ht="20.25" thickBot="1" x14ac:dyDescent="0.25">
      <c r="A11" s="40" t="s">
        <v>16</v>
      </c>
      <c r="B11" s="32">
        <f>SUM(B6:B10)</f>
        <v>13079.03</v>
      </c>
      <c r="C11" s="32">
        <f t="shared" ref="C11:H11" si="0">SUM(C6:C10)</f>
        <v>217116.44000000003</v>
      </c>
      <c r="D11" s="33">
        <f t="shared" si="0"/>
        <v>980409</v>
      </c>
      <c r="E11" s="32">
        <f t="shared" si="0"/>
        <v>30607.07</v>
      </c>
      <c r="F11" s="32">
        <f t="shared" si="0"/>
        <v>893477.84</v>
      </c>
      <c r="G11" s="32">
        <f t="shared" si="0"/>
        <v>3569.96</v>
      </c>
      <c r="H11" s="33">
        <f t="shared" si="0"/>
        <v>2142</v>
      </c>
    </row>
  </sheetData>
  <mergeCells count="3">
    <mergeCell ref="A1:N1"/>
    <mergeCell ref="A4:A5"/>
    <mergeCell ref="B4:H4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9F7D-FD22-40B4-9158-A6ACFE708134}">
  <dimension ref="A1:H17"/>
  <sheetViews>
    <sheetView tabSelected="1" zoomScale="54" zoomScaleNormal="80" workbookViewId="0">
      <selection activeCell="J5" sqref="J5"/>
    </sheetView>
  </sheetViews>
  <sheetFormatPr defaultRowHeight="14.25" x14ac:dyDescent="0.2"/>
  <cols>
    <col min="1" max="1" width="21.625" style="42" customWidth="1"/>
    <col min="2" max="2" width="59.75" bestFit="1" customWidth="1"/>
    <col min="3" max="3" width="124.5" bestFit="1" customWidth="1"/>
    <col min="4" max="4" width="17" bestFit="1" customWidth="1"/>
    <col min="5" max="5" width="30.5" bestFit="1" customWidth="1"/>
    <col min="6" max="6" width="15.75" bestFit="1" customWidth="1"/>
    <col min="7" max="7" width="11.75" customWidth="1"/>
  </cols>
  <sheetData>
    <row r="1" spans="1:8" ht="21" x14ac:dyDescent="0.35">
      <c r="A1" s="76" t="s">
        <v>34</v>
      </c>
      <c r="B1" s="76"/>
      <c r="C1" s="76"/>
      <c r="D1" s="76"/>
      <c r="E1" s="76"/>
      <c r="F1" s="76"/>
    </row>
    <row r="2" spans="1:8" x14ac:dyDescent="0.2">
      <c r="C2" s="43"/>
    </row>
    <row r="3" spans="1:8" s="56" customFormat="1" ht="21" x14ac:dyDescent="0.35">
      <c r="A3" s="75" t="s">
        <v>35</v>
      </c>
      <c r="B3" s="75"/>
      <c r="C3" s="4" t="s">
        <v>36</v>
      </c>
      <c r="D3" s="4" t="s">
        <v>37</v>
      </c>
      <c r="E3" s="4" t="s">
        <v>38</v>
      </c>
      <c r="F3" s="4" t="s">
        <v>39</v>
      </c>
      <c r="G3" s="3"/>
      <c r="H3" s="3"/>
    </row>
    <row r="4" spans="1:8" s="44" customFormat="1" ht="87.75" customHeight="1" x14ac:dyDescent="0.35">
      <c r="A4" s="45"/>
      <c r="B4" s="46" t="s">
        <v>40</v>
      </c>
      <c r="C4" s="47" t="s">
        <v>41</v>
      </c>
      <c r="D4" s="57" t="s">
        <v>42</v>
      </c>
      <c r="E4" s="47" t="s">
        <v>43</v>
      </c>
      <c r="F4" s="47"/>
      <c r="G4" s="48"/>
      <c r="H4" s="48"/>
    </row>
    <row r="5" spans="1:8" s="44" customFormat="1" ht="105" x14ac:dyDescent="0.35">
      <c r="A5" s="45"/>
      <c r="B5" s="46" t="s">
        <v>44</v>
      </c>
      <c r="C5" s="47" t="s">
        <v>41</v>
      </c>
      <c r="D5" s="57" t="s">
        <v>42</v>
      </c>
      <c r="E5" s="47" t="s">
        <v>45</v>
      </c>
      <c r="F5" s="47"/>
      <c r="G5" s="48"/>
      <c r="H5" s="48"/>
    </row>
    <row r="6" spans="1:8" s="44" customFormat="1" ht="90.75" customHeight="1" x14ac:dyDescent="0.35">
      <c r="A6" s="45"/>
      <c r="B6" s="46" t="s">
        <v>46</v>
      </c>
      <c r="C6" s="47" t="s">
        <v>47</v>
      </c>
      <c r="D6" s="57" t="s">
        <v>42</v>
      </c>
      <c r="E6" s="47" t="s">
        <v>48</v>
      </c>
      <c r="F6" s="47"/>
      <c r="G6" s="48"/>
      <c r="H6" s="48"/>
    </row>
    <row r="7" spans="1:8" s="44" customFormat="1" ht="95.25" customHeight="1" x14ac:dyDescent="0.35">
      <c r="A7" s="45"/>
      <c r="B7" s="46" t="s">
        <v>49</v>
      </c>
      <c r="C7" s="47" t="s">
        <v>47</v>
      </c>
      <c r="D7" s="57" t="s">
        <v>42</v>
      </c>
      <c r="E7" s="47" t="s">
        <v>50</v>
      </c>
      <c r="F7" s="47"/>
      <c r="G7" s="48"/>
      <c r="H7" s="48"/>
    </row>
    <row r="8" spans="1:8" s="44" customFormat="1" ht="94.5" customHeight="1" x14ac:dyDescent="0.35">
      <c r="A8" s="45"/>
      <c r="B8" s="46" t="s">
        <v>51</v>
      </c>
      <c r="C8" s="47" t="s">
        <v>52</v>
      </c>
      <c r="D8" s="57" t="s">
        <v>53</v>
      </c>
      <c r="E8" s="47" t="s">
        <v>54</v>
      </c>
      <c r="F8" s="47"/>
      <c r="G8" s="48"/>
      <c r="H8" s="48"/>
    </row>
    <row r="9" spans="1:8" s="44" customFormat="1" ht="85.5" customHeight="1" x14ac:dyDescent="0.35">
      <c r="A9" s="45"/>
      <c r="B9" s="46" t="s">
        <v>55</v>
      </c>
      <c r="C9" s="47" t="s">
        <v>56</v>
      </c>
      <c r="D9" s="57" t="s">
        <v>53</v>
      </c>
      <c r="E9" s="47" t="s">
        <v>54</v>
      </c>
      <c r="F9" s="47"/>
      <c r="G9" s="48"/>
      <c r="H9" s="48"/>
    </row>
    <row r="10" spans="1:8" s="44" customFormat="1" ht="95.25" customHeight="1" x14ac:dyDescent="0.35">
      <c r="A10" s="2"/>
      <c r="B10" s="46" t="s">
        <v>57</v>
      </c>
      <c r="C10" s="47" t="s">
        <v>58</v>
      </c>
      <c r="D10" s="57" t="s">
        <v>42</v>
      </c>
      <c r="E10" s="47" t="s">
        <v>59</v>
      </c>
      <c r="F10" s="47"/>
      <c r="G10" s="48"/>
      <c r="H10" s="48"/>
    </row>
    <row r="11" spans="1:8" s="44" customFormat="1" ht="89.25" customHeight="1" x14ac:dyDescent="0.35">
      <c r="A11" s="45"/>
      <c r="B11" s="46" t="s">
        <v>60</v>
      </c>
      <c r="C11" s="47" t="s">
        <v>61</v>
      </c>
      <c r="D11" s="57" t="s">
        <v>42</v>
      </c>
      <c r="E11" s="47" t="s">
        <v>43</v>
      </c>
      <c r="F11" s="47"/>
      <c r="G11" s="48"/>
      <c r="H11" s="48"/>
    </row>
    <row r="12" spans="1:8" ht="79.5" customHeight="1" x14ac:dyDescent="0.35">
      <c r="A12" s="2"/>
      <c r="B12" s="46" t="s">
        <v>62</v>
      </c>
      <c r="C12" s="47" t="s">
        <v>61</v>
      </c>
      <c r="D12" s="57" t="s">
        <v>42</v>
      </c>
      <c r="E12" s="47" t="s">
        <v>43</v>
      </c>
      <c r="F12" s="41"/>
      <c r="G12" s="1"/>
      <c r="H12" s="1"/>
    </row>
    <row r="13" spans="1:8" ht="89.25" customHeight="1" x14ac:dyDescent="0.35">
      <c r="A13" s="2"/>
      <c r="B13" s="46" t="s">
        <v>63</v>
      </c>
      <c r="C13" s="47" t="s">
        <v>61</v>
      </c>
      <c r="D13" s="57" t="s">
        <v>42</v>
      </c>
      <c r="E13" s="47" t="s">
        <v>64</v>
      </c>
      <c r="F13" s="41"/>
      <c r="G13" s="1"/>
      <c r="H13" s="1"/>
    </row>
    <row r="14" spans="1:8" ht="85.5" customHeight="1" x14ac:dyDescent="0.35">
      <c r="A14" s="2"/>
      <c r="B14" s="46" t="s">
        <v>65</v>
      </c>
      <c r="C14" s="47" t="s">
        <v>66</v>
      </c>
      <c r="D14" s="57" t="s">
        <v>42</v>
      </c>
      <c r="E14" s="47" t="s">
        <v>67</v>
      </c>
      <c r="F14" s="47" t="s">
        <v>68</v>
      </c>
      <c r="G14" s="1"/>
      <c r="H14" s="1"/>
    </row>
    <row r="15" spans="1:8" ht="88.5" customHeight="1" x14ac:dyDescent="0.35">
      <c r="A15" s="2"/>
      <c r="B15" s="46" t="s">
        <v>69</v>
      </c>
      <c r="C15" s="47" t="s">
        <v>70</v>
      </c>
      <c r="D15" s="57" t="s">
        <v>42</v>
      </c>
      <c r="E15" s="47" t="s">
        <v>71</v>
      </c>
      <c r="F15" s="47" t="s">
        <v>72</v>
      </c>
      <c r="G15" s="1"/>
      <c r="H15" s="1"/>
    </row>
    <row r="16" spans="1:8" ht="92.25" customHeight="1" x14ac:dyDescent="0.35">
      <c r="A16" s="2"/>
      <c r="B16" s="46" t="s">
        <v>73</v>
      </c>
      <c r="C16" s="47" t="s">
        <v>74</v>
      </c>
      <c r="D16" s="57" t="s">
        <v>42</v>
      </c>
      <c r="E16" s="47" t="s">
        <v>75</v>
      </c>
      <c r="F16" s="47" t="s">
        <v>76</v>
      </c>
      <c r="G16" s="1"/>
      <c r="H16" s="1"/>
    </row>
    <row r="17" spans="1:8" ht="93.75" customHeight="1" x14ac:dyDescent="0.35">
      <c r="A17" s="2"/>
      <c r="B17" s="46" t="s">
        <v>77</v>
      </c>
      <c r="C17" s="47" t="s">
        <v>78</v>
      </c>
      <c r="D17" s="57" t="s">
        <v>42</v>
      </c>
      <c r="E17" s="47" t="s">
        <v>79</v>
      </c>
      <c r="F17" s="47" t="s">
        <v>80</v>
      </c>
      <c r="G17" s="1"/>
      <c r="H17" s="1"/>
    </row>
  </sheetData>
  <mergeCells count="2">
    <mergeCell ref="A3:B3"/>
    <mergeCell ref="A1:F1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0" verticalDpi="0" r:id="rId1"/>
  <rowBreaks count="1" manualBreakCount="1">
    <brk id="13" max="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6db77a-850d-4724-bca4-33e3ef0136af">
      <Terms xmlns="http://schemas.microsoft.com/office/infopath/2007/PartnerControls"/>
    </lcf76f155ced4ddcb4097134ff3c332f>
    <TaxCatchAll xmlns="406448dd-ea99-4e0b-9d9a-4fd9ef162d9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FE876DD3D6FE4C4FACCF66D76377B5F3" ma:contentTypeVersion="17" ma:contentTypeDescription="สร้างเอกสารใหม่" ma:contentTypeScope="" ma:versionID="f4cf925a9afc64bf74b54eafbe452106">
  <xsd:schema xmlns:xsd="http://www.w3.org/2001/XMLSchema" xmlns:xs="http://www.w3.org/2001/XMLSchema" xmlns:p="http://schemas.microsoft.com/office/2006/metadata/properties" xmlns:ns2="d06db77a-850d-4724-bca4-33e3ef0136af" xmlns:ns3="406448dd-ea99-4e0b-9d9a-4fd9ef162d90" targetNamespace="http://schemas.microsoft.com/office/2006/metadata/properties" ma:root="true" ma:fieldsID="4ef3edbdcbb53c729e8ca43dd828c024" ns2:_="" ns3:_="">
    <xsd:import namespace="d06db77a-850d-4724-bca4-33e3ef0136af"/>
    <xsd:import namespace="406448dd-ea99-4e0b-9d9a-4fd9ef162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6db77a-850d-4724-bca4-33e3ef0136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แท็กรูป" ma:readOnly="false" ma:fieldId="{5cf76f15-5ced-4ddc-b409-7134ff3c332f}" ma:taxonomyMulti="true" ma:sspId="2e341c07-b9bd-4c03-8221-9efbfa1a40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6448dd-ea99-4e0b-9d9a-4fd9ef162d9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1af1d68-99c9-4297-b09d-73ac25333b31}" ma:internalName="TaxCatchAll" ma:showField="CatchAllData" ma:web="406448dd-ea99-4e0b-9d9a-4fd9ef162d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BCE26B-D231-4161-813E-2C5949705947}">
  <ds:schemaRefs>
    <ds:schemaRef ds:uri="d06db77a-850d-4724-bca4-33e3ef0136af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406448dd-ea99-4e0b-9d9a-4fd9ef162d9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2D74EFF-9004-4177-A086-1FBC516FE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6db77a-850d-4724-bca4-33e3ef0136af"/>
    <ds:schemaRef ds:uri="406448dd-ea99-4e0b-9d9a-4fd9ef162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6DD69E-E0EA-49F7-8B32-C2E7941A58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4.1ข้อมูลการจัดสรรเงินทุน 2565</vt:lpstr>
      <vt:lpstr>4.2ข้อมูลการจัดสรรเงินทุน 2566</vt:lpstr>
      <vt:lpstr>4.3ข้อมูลการจัดสรรเงินทุน 2567</vt:lpstr>
      <vt:lpstr>6.1ข้อมูลประโยชน์ด้านผลกระ 2565</vt:lpstr>
      <vt:lpstr>6.2ข้อมูลประโยชน์ด้านผลกระ 2566</vt:lpstr>
      <vt:lpstr>6.3ข้อมูลประโยชน์ด้านผลกระ 2567</vt:lpstr>
      <vt:lpstr>ข้อมูลผลิตภัณฑ์บัตรอิเล็กทรอ</vt:lpstr>
      <vt:lpstr>ข้อมูลผลิตภัณฑ์บัตรอิเล็กทรอ!Print_Area</vt:lpstr>
      <vt:lpstr>ข้อมูลผลิตภัณฑ์บัตรอิเล็กทรอ!Print_Titles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Supitchaya Promkaew</dc:creator>
  <cp:keywords/>
  <dc:description/>
  <cp:lastModifiedBy>Supitchaya Promkaew</cp:lastModifiedBy>
  <cp:revision/>
  <cp:lastPrinted>2025-12-24T03:45:45Z</cp:lastPrinted>
  <dcterms:created xsi:type="dcterms:W3CDTF">2025-09-22T02:23:54Z</dcterms:created>
  <dcterms:modified xsi:type="dcterms:W3CDTF">2026-01-08T02:27:31Z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0x010100FE876DD3D6FE4C4FACCF66D76377B5F3</vt:lpwstr>
  </property>
  <property fmtid="{D5CDD505-2E9C-101B-9397-08002B2CF9AE}" pid="3" name="MediaServiceImageTags">
    <vt:lpwstr/>
  </property>
</Properties>
</file>