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19039507-F729-4C66-85AA-B20A26176817}" xr6:coauthVersionLast="47" xr6:coauthVersionMax="47" xr10:uidLastSave="{00000000-0000-0000-0000-000000000000}"/>
  <bookViews>
    <workbookView xWindow="-120" yWindow="-120" windowWidth="24240" windowHeight="13140" xr2:uid="{F1CA5955-807B-45AD-8D98-608FFFDD2BF2}"/>
  </bookViews>
  <sheets>
    <sheet name="ข้อมูลผลิตภัณฑ์เงินฝากสงเครา" sheetId="5" r:id="rId1"/>
    <sheet name="4.1ข้อมูลการจัดสรรเงินทุน 2565" sheetId="30" state="hidden" r:id="rId2"/>
    <sheet name="4.2ข้อมูลการจัดสรรเงินทุน 2566" sheetId="31" state="hidden" r:id="rId3"/>
    <sheet name="4.3ข้อมูลการจัดสรรเงินทุน 2567" sheetId="32" state="hidden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definedNames>
    <definedName name="_xlnm.Print_Area" localSheetId="0">ข้อมูลผลิตภัณฑ์เงินฝากสงเครา!$A$1:$F$11</definedName>
    <definedName name="_xlnm.Print_Titles" localSheetId="0">ข้อมูลผลิตภัณฑ์เงินฝากสงเครา!$3:$3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<sst xmlns="http://schemas.openxmlformats.org/spreadsheetml/2006/main" count="203" uniqueCount="77">
  <si>
    <t>-</t>
  </si>
  <si>
    <t>ข้อมูลผลิตภัณฑ์เงินฝากสงเคราะห์ชีวิต ปีบัญชี 2567</t>
  </si>
  <si>
    <t>ลำดับที่</t>
  </si>
  <si>
    <t>ชื่อผลิตภัณฑ์</t>
  </si>
  <si>
    <t>ประเภท</t>
  </si>
  <si>
    <t>ระยะเวลาคุ้มครอง</t>
  </si>
  <si>
    <t>คุณสมบัติผู้สมัคร</t>
  </si>
  <si>
    <t>จำนวนเงินทุนสงเคราะห์</t>
  </si>
  <si>
    <t>ธกส มอบรัก ๑/๑</t>
  </si>
  <si>
    <t xml:space="preserve">ผลิตภัณฑ์เงินฝากสงเคราะห์ชีวิต ซึ่งมีลักษณะเช่นเดียวกับการประกันชีวิตแบบคุ้มครองสินเชื่อ 
</t>
  </si>
  <si>
    <t xml:space="preserve">ระยะเวลาคุ้มครอง 1 ปี ครบกำหนดไม่มีเงินคืน คุ้มครองตั้งแต่วันที่ธนาคารระบุวันเริ่มคุ้มครองถึงวันที่สิ้นสุดตามกรมธรรม์ และสามารถส่งชำระต่อในปีถัดไปเพื่อรับความคุ้มครองอย่างต่อเนื่องถึงอายุ 70 ปีบริบูรณ์
</t>
  </si>
  <si>
    <r>
      <t>1.เกษตรกรลูกค้าผู้กู้หรือลูกหนี้ร่วม และคู่สมรสตามข้อบังคับ ฉ.44 และ ฉ.45 โดยต้องมีหนี้เงินกู้หรือวงเงินกู้ กับ ธ.ก.ส. 
2.สมาชิกกองทุนหมู่บ้าน และสมาชิกองค์กรภาคการเกษตรที่มีแหล่งทุนเงินกู้ หรือ กู้ยืมเงินจาก ธ.ก.ส. ได้แก่ สหกรณ์การเกษตร กลุ่มบุคคล กลุ่มวิสาหกิจชุมชน
3.ลูกค้าผู้ประกอบการที่เป็นนิติบุคคล ตาม ฉ.45 ผู้เป็นเกษตรกรหรือครอบครัวเกษตรกรที่มีรายชื่อเป็นกรรมการ ซึ่งปรากฏอยู่ในหนังสือรับรองการจดทะเบียนนิติบุคคล
4.อายุ 20 - 60 ปีบริบูรณ์  ซึ่งสามารถส่งชำระต่อเนื่องได้จนถึงอายุ 70 ปีบริบูรณ์
5.สุขภาพร่างกายแข็งแรงสมบูรณ์  อวัยวะครบถ้วน ไม่มีส่วนใดส่วนหนึ่งพิการ
6.กรณีลูกค้า</t>
    </r>
    <r>
      <rPr>
        <b/>
        <sz val="16"/>
        <color theme="1"/>
        <rFont val="TH SarabunPSK"/>
        <family val="2"/>
      </rPr>
      <t xml:space="preserve">กลุ่มเปราะบาง หมายถึง ลูกค้าที่ธนาคารต้องใช้ความระมัดระวังในการติดต่อและให้บริการเป็นพิเศษ </t>
    </r>
    <r>
      <rPr>
        <sz val="16"/>
        <color theme="1"/>
        <rFont val="TH SarabunPSK"/>
        <family val="2"/>
      </rPr>
      <t xml:space="preserve">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
</t>
    </r>
  </si>
  <si>
    <t>ธกส เพิ่มรัก3 12/10</t>
  </si>
  <si>
    <t xml:space="preserve">ผลิตภัณฑ์เงินฝากสงเคราะห์ชีวิต ซึ่งมีลักษณะเช่นเดียวกับการประกันชีวิตเพื่อคุ้มครองชีวิตและออมทรัพย์แบบมีระยะเวลา และสามารถนำไปลดหย่อนภาษีได้ สูงสุดไม่เกิน 100,000 บาทต่อปี ตามสิทธิของลูกค้าและตามที่กรมสรรพากรกำหนด
</t>
  </si>
  <si>
    <t xml:space="preserve">คุ้มครองตั้งแต่วันที่ธนาคารระบุวันเริ่มคุ้มครองตามกรมธรรม์ มีระยะเวลาการส่งชำระ 10 ปี ระยะเวลาคุ้มครอง 12 ปี </t>
  </si>
  <si>
    <r>
      <t>1.เกษตรกรหรือครอบครัวเกษตรกร
2.อายุ 20 - 60 ปีบริบูรณ์
3.สุขภาพร่างกายแข็งแรงสมบูรณ์  อวัยวะครบถ้วน ไม่มีส่วนใดส่วนหนึ่งพิการ
4.กรณีลูกค้า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</si>
  <si>
    <t>ผู้สมัคร ธกส เพิ่มรัก3 12/10  สามารถมีได้มากกว่า 1 กรมธรรม์ โดยมีจำนวนเงินทุนสงเคราะห์คุ้มครองรวมสูงสุดไม่เกิน 500,000 บาทต่อราย  (ไม่นับรวม ธกส เพิ่มรัก 12/10 และ ธกส เพิ่มรัก2 12/10)</t>
  </si>
  <si>
    <t>ธกส ทวีรัก 99</t>
  </si>
  <si>
    <t xml:space="preserve">ผลิตภัณฑ์เงินฝากสงเคราะห์ชีวิต ซึ่งมีลักษณะเช่นเดียวกับการประกันชีวิต เพื่อการคุ้มครองชีวิตตลอดชีพถึงอายุ 99 ปีบริบูรณ์ และสามารถนำไปลดหย่อนภาษีได้ ตามที่กรมสรรพากรกำหนด
</t>
  </si>
  <si>
    <t xml:space="preserve">คุ้มครองตั้งแต่วันที่ธนาคารระบุวันเริ่มคุ้มครองตามกรมธรรม์ ถึงวันที่ผู้ฝากเงินสงเคราะห์อายุครบ 99 ปีบริบูรณ์ และสถานะกรมธรรม์มีผลบังคับ
</t>
  </si>
  <si>
    <r>
      <t>1.สมาชิกสมาคมฌาปนกิจสงเคราะห์ลูกค้า ธ.ก.ส.
2.เกษตรกรหรือครอบครัวเกษตรกร
3.อายุ 20 - 60 ปีบริบูรณ์
4.สุขภาพร่างกายแข็งแรงสมบูรณ์  อวัยวะครบถ้วน ไม่มีส่วนใดส่วนหนึ่งพิการ
5.กรณีลูกค้า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</si>
  <si>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>คุ้มครองตามจำนวนเงินทุนสงเคราะห์สูงสุดไม่เกิน  200,000 บาทต่อราย (นับรวมกับผลิตภัณฑ์ ธกส ทวีรัก ฌปก 1/1)</t>
  </si>
  <si>
    <t>ธกส รักคุณ แบบ 1</t>
  </si>
  <si>
    <r>
      <t xml:space="preserve">ผลิตภัณฑ์เงินฝากสงเคราะห์ชีวิต </t>
    </r>
    <r>
      <rPr>
        <b/>
        <sz val="16"/>
        <color theme="1"/>
        <rFont val="TH SarabunPSK"/>
        <family val="2"/>
      </rPr>
      <t>ซึ่งมีลักษณะเช่นเดียวกับการประกันชีวิต</t>
    </r>
    <r>
      <rPr>
        <sz val="16"/>
        <color theme="1"/>
        <rFont val="TH SarabunPSK"/>
        <family val="2"/>
      </rPr>
      <t xml:space="preserve"> แบบคุ้มครองอุบัติเหตุส่วนบุคคล เพื่อคุ้มครองการเสียชีวิต ทุพพลภาพถาวรสิ้นเชิง และสูญเสียอวัยวะ จากอุบัติเหตุ  
</t>
    </r>
  </si>
  <si>
    <t xml:space="preserve">1.ระยะเวลาคุ้มครอง 1 ปี ครบกำหนดไม่มีเงินคืน กรมธรรม์จะมีผลบังคับโดยสมบูรณ์เมื่อธนาคารได้รับชำระผลิตภัณฑ์เงินฝากสงเคราะห์ชีวิต ครบถ้วนและอนุมัติกรมธรรม์เรียบร้อยแล้ว ซึ่งนับตามวันที่และเวลาเดียวกันกับที่ธนาคารได้รับชำระผลิตภัณฑ์เงินฝากสงเคราะห์ชีวิตในใบรับชำระเงิน (BILL PAYMENT SLIP) ของกรมธรรม์ สิ้นสุดถึงเวลา 24.00 น. ของวันที่ครบ 1 ปี 
2.สามารถส่งชำระต่อในปีถัดไป ภายในวันครบรอบปีกรมธรรม์เพื่อรับความคุ้มครองอย่างต่อเนื่อง ถึงอายุ 70 ปีบริบูรณ์ และเมื่อธนาคารออกหลักฐานการรับชำระผลิตภัณฑ์เงินฝากสงเคราะห์ชีวิตให้แล้ว ถือว่าธนาคารตกลงต่ออายุสัญญากรมธรรม์ต่อเนื่องไปเท่าที่ระยะเวลาที่ขยายให้ 
</t>
  </si>
  <si>
    <r>
      <t>1.เกษตรกรหรือครอบครัวเกษตรกร
2.อายุ 5 - 70 ปีบริบูรณ์
3.สุขภาพร่างกายแข็งแรงสมบูรณ์  อวัยวะครบถ้วน ไม่มีส่วนใดส่วนหนึ่งพิการ
4.กรณีลูกค้</t>
    </r>
    <r>
      <rPr>
        <b/>
        <sz val="16"/>
        <color theme="1"/>
        <rFont val="TH SarabunPSK"/>
        <family val="2"/>
      </rPr>
      <t>ากลุ่มเปราะบาง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 xml:space="preserve">แนะนำให้มีญาติมาร่วมรับฟังรายละเอียดในระหว่างการเสนอขายผลิตภัณฑ์ทุกครั้ง </t>
    </r>
  </si>
  <si>
    <t xml:space="preserve">จำนวนเงินทุนสงเคราะห์ตามวงเงินคุ้มครอง ธกส รักคุณ กรมธรรม์ละ 100,000 บาท  และธนาคารขอสงวนสิทธิ์ รับสมัครกรมธรรม์ ธกส รักคุณ ทุกแบบรวมกัน (แบบ 1 และ แบบ 2) เงินทุนสงเคราะห์สูงสุดต่อรายไม่เกิน 300,000 บาท 
*หมายเหตุ  หากส่งชำระผลิตภัณฑ์เงินฝากสงเคราะห์ชีวิต ธกส รักคุณ จนเป็นผลให้เกินกว่าจำนวนเงินทุนสงเคราะห์ที่กำหนดข้างต้น ธนาคารจะให้ความคุ้มครองเฉพาะเงินทุนสงเคราะห์ 300,000 บาท โดยยึดถือวันเริ่มสัญญาของกรมธรรม์ตามลำดับ และคืนเงินที่ชำระแล้วทั้งหมดของกรมธรรม์ที่ไม่คุ้มครอง
</t>
  </si>
  <si>
    <t>ธกส รักคุณ แบบ 2</t>
  </si>
  <si>
    <r>
      <t>ผลิตภัณฑ์เงินฝากสงเคราะห์ชีวิต</t>
    </r>
    <r>
      <rPr>
        <b/>
        <sz val="16"/>
        <color theme="1"/>
        <rFont val="TH SarabunPSK"/>
        <family val="2"/>
      </rPr>
      <t xml:space="preserve"> ซึ่งมีลักษณะเช่นเดียวกับการประกันชีวิต</t>
    </r>
    <r>
      <rPr>
        <sz val="16"/>
        <color theme="1"/>
        <rFont val="TH SarabunPSK"/>
        <family val="2"/>
      </rPr>
      <t xml:space="preserve"> แบบคุ้มครองอุบัติเหตุส่วนบุคคล เพื่อคุ้มครองการเสียชีวิต ทุพพลภาพถาวรสิ้นเชิง และสูญเสียอวัยวะ จากอุบัติเหตุ  
</t>
    </r>
  </si>
  <si>
    <r>
      <t>1.เกษตรกรหรือครอบครัวเกษตรกร
2.อายุ 5 - 70 ปีบริบูรณ์
3.สุขภาพร่างกายแข็งแรงสมบูรณ์  อวัยวะครบถ้วน ไม่มีส่วนใดส่วนหนึ่งพิการ
4.กรณีลูกค้า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</si>
  <si>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 xml:space="preserve">จำนวนเงินทุนสงเคราะห์ตามวงเงินคุ้มครอง ธกส รักคุณ กรมธรรม์ละ 100,000 บาท  และธนาคารขอสงวนสิทธิ์ รับสมัครกรมธรรม์ ธกส รักคุณ ทุกแบบรวมกัน (แบบ 1 และ แบบ 2) เงินทุนสงเคราะห์สูงสุดต่อรายไม่เกิน 300,000 บาท 
   *หมายเหตุ  หากส่งชำระผลิตภัณฑ์เงินฝากสงเคราะห์ชีวิต ธกส รักคุณ จนเป็นผลให้เกินกว่าจำนวนเงินทุนสงเคราะห์ที่กำหนดข้างต้น ธนาคารจะให้ความคุ้มครองเฉพาะเงินทุนสงเคราะห์ 300,000 บาท โดยยึดถือวันเริ่มสัญญาของกรมธรรม์ตามลำดับ และคืนเงินที่ชำระแล้วทั้งหมดของกรมธรรม์ที่ไม่คุ้มครอง
</t>
  </si>
  <si>
    <t>ธกส (HUG) ฮัก 10/5</t>
  </si>
  <si>
    <r>
      <t xml:space="preserve">เป็นกรมธรรม์เงินฝากสงเคราะห์ </t>
    </r>
    <r>
      <rPr>
        <b/>
        <sz val="16"/>
        <color theme="1"/>
        <rFont val="TH SarabunPSK"/>
        <family val="2"/>
      </rPr>
      <t>เพื่อการคุ้มครองชีวิต ประเภทสะสมทรัพย์</t>
    </r>
    <r>
      <rPr>
        <sz val="16"/>
        <color theme="1"/>
        <rFont val="TH SarabunPSK"/>
        <family val="2"/>
      </rPr>
      <t xml:space="preserve">มีระยะเวลาคุ้มครอง 10 ปี ระยะเวลาการส่งชำระ 5 ปี มีเงินคืนทุกสิ้นปีกรมธรรม์ ได้รับเงินคืนเมื่อครบกำหนดสัญญา 
</t>
    </r>
  </si>
  <si>
    <t xml:space="preserve">คุ้มครองตั้งแต่วันที่ธนาคารระบุวันเริ่มคุ้มครองตามกรมธรรม์ มีระยะเวลาคุ้มครอง 10 ปี ระยะเวลาการส่งชำระ 5 ปี </t>
  </si>
  <si>
    <r>
      <t>1.เกษตรกรหรือครอบครัวเกษตรกร
2.มีสัญชาติไทย
3.อายุ 20 - 65 ปีบริบูรณ์
4.สุขภาพร่างกายแข็งแรงสมบูรณ์  อวัยวะครบถ้วน ไม่มีส่วนใดส่วนหนึ่งพิการ
5.กรณีลูกค้า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</si>
  <si>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 xml:space="preserve">อัตราเงินฝากสงเคราะห์เท่ากับเงินทุนสงเคราะห์เริ่มต้น (ทุกเพศทุกอายุ) เริ่มต้น 10,000 บาท สูงสุดไม่เกิน 2,000,000 บาทต่อราย โดยไม่นับรวมกับผลิตภัณฑ์เงินฝากสงเคราะห์ชีวิตอื่น
</t>
  </si>
  <si>
    <t>ธกส คุ้มทรัพย์ (MLTA)</t>
  </si>
  <si>
    <t>เป็นกรมธรรม์เงินฝากสงเคราะห์ แบบคุ้มครองสินเชื่อ ประเภทสามัญ ที่ชำระเงินฝากสงเคราะห์ครั้งเดียว (Single Premium) แบบเงินทุนสงเคราะห์คงที่ รองรับโครงการสินเชื่อเคหะเพื่อที่อยู่อาศัย (BAAC Housing Loans) หรือประเภทสินเชื่อ (Product Type) 7100 สินเชื่อที่อยู่อาศัย</t>
  </si>
  <si>
    <t>5 ถึง 40 ปี</t>
  </si>
  <si>
    <r>
      <t>1.เกษตรกรหรือครอบครัวเกษตรกร หรือ
2.เป็นบุคลากรภาครัฐ หรือ พนักงานองค์กร ที่เป็นเกษตรกรหรือครอบครัวเกษตรกร
3.มีสัญชาติไทย
4.อายุ 20 - 65 ปีบริบูรณ์
5.สุขภาพร่างกายแข็งแรงสมบูรณ์  อวัยวะครบถ้วน ไม่มีส่วนใดส่วนหนึ่งพิการ
6.กรณีลูกค้า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</si>
  <si>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>เริ่มต้น 100,000 บาท สูงสุดไม่เกิน 5,000,000 บาท ต่อราย</t>
  </si>
  <si>
    <t>ธกส คุ้มทรัพย์ (MRTA)</t>
  </si>
  <si>
    <t>เป็นกรมธรรม์เงินฝากสงเคราะห์ แบบคุ้มครองสินเชื่อ ประเภทสามัญ ที่ชำระเงินฝากสงเคราะห์ครั้งเดียว (Single Premium) แบบเงินทุนสงเคราะห์ลดลง รองรับโครงการสินเชื่อเคหะเพื่อที่อยู่อาศัย (BAAC Housing Loans) หรือประเภทสินเชื่อ (Product Type) 7100 สินเชื่อที่อยู่อาศัย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</si>
  <si>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</si>
  <si>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</si>
  <si>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</si>
  <si>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</si>
  <si>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</si>
  <si>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</si>
  <si>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</si>
  <si>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</si>
  <si>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</si>
  <si>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</si>
  <si>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</si>
  <si>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</si>
  <si>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</si>
  <si>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</si>
  <si>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</si>
  <si>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</si>
  <si>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</si>
  <si>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</si>
  <si>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</si>
  <si>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</si>
  <si>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</si>
  <si>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</si>
  <si>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</si>
  <si>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</si>
  <si>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</si>
  <si>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</si>
  <si>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</si>
  <si>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</si>
  <si>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</si>
  <si>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</si>
  <si>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</si>
  <si>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</si>
  <si>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</si>
  <si>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1.จำนวนเงินทุนสงเคราะห์รวมทั้งสิ้น ไม่เกิน 500,000 บาท เปรียบเทียบกับ จำนวนหนี้เงินกู้รวมทั้งสิ้น เป็นอำนาจการพิจารณาของคณะกรรมการพิจารณาอนุมัติรับฝากเงินสงเคราะห์ชีวิตประจำสาขา กรณีจำนวนเงินทุนสงเคราะห์ รวมทั้งสิ้นเกินกว่า 500,000 บาท เป็นอำนาจการพิจารณา
ของ สนญ. 
2.จำนวนเงินทุนสงเคราะห์มากกว่า 2,000,000 บาทขึ้นไป สำหรับผู้สมัคร ที่มีช่วงอายุ 51-60 ปี และไม่มีกรมธรรม์ ธกส มอบรัก ที่มีสถานะ “มีผลบังคับ” หรือ “ระยะเวลาผ่อนผัน” ตรวจสุขภาพตามที่ธนาคารกำหนด  ซึ่งธนาคารจะรับภาระค่าใช้จ่ายในการตรวจสุขภาพตามที่จ่ายจริง สูงสุดไม่เกิน 500 บาทต่อราย หากเกินกว่า 500 บาท ผู้สมัครต้องรับภาระค่าใช้จ่ายส่วนเกิน โดยผู้สมัครต้องสำรองจ่ายค่าตรวจสุขภาพไปก่อน แล้วนำใบเสร็จรับเงินที่ทางโรงพยาบาลออกให้ พร้อมใบแถลงและรายงานการตรวจสุขภาพมาแสดงต่อพนักงานการเงิน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</si>
</sst>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sz val="16"/>
      <color rgb="FF000000"/>
      <name val="TH SarabunPSK"/>
      <family val="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8" fillId="0" borderId="0"/>
    <xf numFmtId="0" fontId="19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11" fillId="0" borderId="10" xfId="0" applyFont="1" applyBorder="1" applyAlignment="1">
      <alignment vertical="center"/>
    </xf>
    <xf numFmtId="43" fontId="12" fillId="0" borderId="12" xfId="1" applyFont="1" applyFill="1" applyBorder="1" applyAlignment="1">
      <alignment horizontal="right" vertical="center"/>
    </xf>
    <xf numFmtId="187" fontId="12" fillId="0" borderId="13" xfId="1" applyNumberFormat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43" fontId="13" fillId="0" borderId="14" xfId="1" applyFont="1" applyFill="1" applyBorder="1" applyAlignment="1">
      <alignment vertical="center" wrapText="1"/>
    </xf>
    <xf numFmtId="43" fontId="13" fillId="0" borderId="11" xfId="1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/>
    </xf>
    <xf numFmtId="43" fontId="12" fillId="4" borderId="14" xfId="1" applyFont="1" applyFill="1" applyBorder="1" applyAlignment="1">
      <alignment vertical="center" wrapText="1"/>
    </xf>
    <xf numFmtId="187" fontId="12" fillId="4" borderId="15" xfId="1" applyNumberFormat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43" fontId="13" fillId="4" borderId="15" xfId="1" applyFont="1" applyFill="1" applyBorder="1" applyAlignment="1">
      <alignment vertical="center" wrapText="1"/>
    </xf>
    <xf numFmtId="43" fontId="13" fillId="4" borderId="16" xfId="1" applyFont="1" applyFill="1" applyBorder="1" applyAlignment="1">
      <alignment vertical="center" wrapText="1"/>
    </xf>
    <xf numFmtId="0" fontId="12" fillId="0" borderId="10" xfId="0" applyFont="1" applyBorder="1" applyAlignment="1">
      <alignment vertical="center"/>
    </xf>
    <xf numFmtId="187" fontId="12" fillId="0" borderId="14" xfId="1" applyNumberFormat="1" applyFont="1" applyFill="1" applyBorder="1" applyAlignment="1">
      <alignment vertical="center" wrapText="1"/>
    </xf>
    <xf numFmtId="43" fontId="12" fillId="0" borderId="14" xfId="1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/>
    </xf>
    <xf numFmtId="43" fontId="12" fillId="4" borderId="12" xfId="1" applyFont="1" applyFill="1" applyBorder="1" applyAlignment="1">
      <alignment horizontal="right" vertical="center"/>
    </xf>
    <xf numFmtId="187" fontId="12" fillId="4" borderId="14" xfId="1" applyNumberFormat="1" applyFont="1" applyFill="1" applyBorder="1" applyAlignment="1">
      <alignment vertical="center" wrapText="1"/>
    </xf>
    <xf numFmtId="43" fontId="13" fillId="4" borderId="14" xfId="1" applyFont="1" applyFill="1" applyBorder="1" applyAlignment="1">
      <alignment vertical="center" wrapText="1"/>
    </xf>
    <xf numFmtId="43" fontId="13" fillId="4" borderId="11" xfId="1" applyFont="1" applyFill="1" applyBorder="1" applyAlignment="1">
      <alignment vertical="center" wrapText="1"/>
    </xf>
    <xf numFmtId="0" fontId="14" fillId="4" borderId="10" xfId="0" applyFont="1" applyFill="1" applyBorder="1" applyAlignment="1">
      <alignment horizontal="center" vertical="center"/>
    </xf>
    <xf numFmtId="43" fontId="15" fillId="4" borderId="12" xfId="1" applyFont="1" applyFill="1" applyBorder="1" applyAlignment="1">
      <alignment horizontal="right" vertical="center"/>
    </xf>
    <xf numFmtId="187" fontId="15" fillId="4" borderId="12" xfId="1" applyNumberFormat="1" applyFont="1" applyFill="1" applyBorder="1" applyAlignment="1">
      <alignment horizontal="right" vertical="center"/>
    </xf>
    <xf numFmtId="43" fontId="16" fillId="4" borderId="12" xfId="1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vertical="center"/>
    </xf>
    <xf numFmtId="0" fontId="7" fillId="6" borderId="10" xfId="0" applyFont="1" applyFill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6" borderId="10" xfId="0" applyFont="1" applyFill="1" applyBorder="1" applyAlignment="1">
      <alignment vertical="center"/>
    </xf>
    <xf numFmtId="0" fontId="7" fillId="6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43" fontId="12" fillId="5" borderId="13" xfId="1" applyFont="1" applyFill="1" applyBorder="1" applyAlignment="1">
      <alignment horizontal="right" vertical="center" wrapText="1"/>
    </xf>
    <xf numFmtId="187" fontId="12" fillId="5" borderId="13" xfId="1" applyNumberFormat="1" applyFont="1" applyFill="1" applyBorder="1" applyAlignment="1">
      <alignment horizontal="right" vertical="center" wrapText="1"/>
    </xf>
    <xf numFmtId="187" fontId="12" fillId="5" borderId="11" xfId="1" applyNumberFormat="1" applyFont="1" applyFill="1" applyBorder="1" applyAlignment="1">
      <alignment horizontal="right" vertical="center" wrapText="1"/>
    </xf>
    <xf numFmtId="43" fontId="12" fillId="6" borderId="13" xfId="1" applyFont="1" applyFill="1" applyBorder="1" applyAlignment="1">
      <alignment horizontal="right" vertical="center" wrapText="1"/>
    </xf>
    <xf numFmtId="187" fontId="12" fillId="6" borderId="13" xfId="1" applyNumberFormat="1" applyFont="1" applyFill="1" applyBorder="1" applyAlignment="1">
      <alignment horizontal="right" vertical="center" wrapText="1"/>
    </xf>
    <xf numFmtId="187" fontId="12" fillId="6" borderId="10" xfId="1" applyNumberFormat="1" applyFont="1" applyFill="1" applyBorder="1" applyAlignment="1">
      <alignment horizontal="right" vertical="center" wrapText="1"/>
    </xf>
    <xf numFmtId="187" fontId="12" fillId="5" borderId="10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14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7" fillId="3" borderId="16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803275</xdr:colOff>
      <xdr:row>3</xdr:row>
      <xdr:rowOff>139700</xdr:rowOff>
    </xdr:from>
    <xdr:to>
      <xdr:col>5</xdr:col>
      <xdr:colOff>3353464</xdr:colOff>
      <xdr:row>3</xdr:row>
      <xdr:rowOff>1530350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0490BC-869B-4D8D-B372-EC0E5C684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41650" y="949325"/>
          <a:ext cx="2550189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erawut.da@baac.or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A8752-42C3-4010-A2FA-79DEB8864B78}">
  <dimension ref="A1:G12"/>
  <sheetViews>
    <sheetView tabSelected="1" zoomScale="56" zoomScaleNormal="81" workbookViewId="0">
      <selection activeCell="H4" sqref="H4"/>
    </sheetView>
  </sheetViews>
  <sheetFormatPr defaultColWidth="35.75" defaultRowHeight="14.25" x14ac:dyDescent="0.2"/>
  <cols>
    <col min="1" max="1" width="48.625" customWidth="1"/>
    <col min="2" max="2" width="17.625" bestFit="1" customWidth="1"/>
    <col min="3" max="3" width="35.625" bestFit="1" customWidth="1"/>
    <col min="4" max="4" width="37" bestFit="1" customWidth="1"/>
    <col min="5" max="5" width="57" bestFit="1" customWidth="1"/>
    <col min="6" max="6" width="58.875" bestFit="1" customWidth="1"/>
  </cols>
  <sheetData>
    <row r="1" spans="1:7" ht="21" x14ac:dyDescent="0.35">
      <c r="A1" s="51" t="s">
        <v>1</v>
      </c>
      <c r="B1" s="51"/>
      <c r="C1" s="51"/>
      <c r="D1" s="51"/>
      <c r="E1" s="51"/>
      <c r="F1" s="51"/>
      <c r="G1" s="4"/>
    </row>
    <row r="2" spans="1:7" ht="21" x14ac:dyDescent="0.35">
      <c r="B2" s="1"/>
      <c r="C2" s="1"/>
      <c r="D2" s="1"/>
      <c r="E2" s="1"/>
      <c r="F2" s="1"/>
      <c r="G2" s="1"/>
    </row>
    <row r="3" spans="1:7" ht="21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"/>
    </row>
    <row r="4" spans="1:7" ht="409.5" x14ac:dyDescent="0.35">
      <c r="A4" s="3">
        <v>1</v>
      </c>
      <c r="B4" s="3" t="s">
        <v>8</v>
      </c>
      <c r="C4" s="41" t="s">
        <v>9</v>
      </c>
      <c r="D4" s="41" t="s">
        <v>10</v>
      </c>
      <c r="E4" s="41" t="s">
        <v>11</v>
      </c>
      <c r="F4" s="41" t="s">
        <v>76</v>
      </c>
      <c r="G4" s="1"/>
    </row>
    <row r="5" spans="1:7" ht="189" x14ac:dyDescent="0.35">
      <c r="A5" s="3">
        <v>2</v>
      </c>
      <c r="B5" s="3" t="s">
        <v>12</v>
      </c>
      <c r="C5" s="41" t="s">
        <v>13</v>
      </c>
      <c r="D5" s="41" t="s">
        <v>14</v>
      </c>
      <c r="E5" s="41" t="s">
        <v>15</v>
      </c>
      <c r="F5" s="41" t="s">
        <v>16</v>
      </c>
      <c r="G5" s="1"/>
    </row>
    <row r="6" spans="1:7" ht="210" x14ac:dyDescent="0.35">
      <c r="A6" s="3">
        <v>3</v>
      </c>
      <c r="B6" s="3" t="s">
        <v>17</v>
      </c>
      <c r="C6" s="41" t="s">
        <v>18</v>
      </c>
      <c r="D6" s="41" t="s">
        <v>19</v>
      </c>
      <c r="E6" s="41" t="s">
        <v>20</v>
      </c>
      <c r="F6" s="41" t="s">
        <v>21</v>
      </c>
      <c r="G6" s="1"/>
    </row>
    <row r="7" spans="1:7" ht="336" x14ac:dyDescent="0.35">
      <c r="A7" s="3">
        <v>4</v>
      </c>
      <c r="B7" s="3" t="s">
        <v>22</v>
      </c>
      <c r="C7" s="41" t="s">
        <v>23</v>
      </c>
      <c r="D7" s="41" t="s">
        <v>24</v>
      </c>
      <c r="E7" s="41" t="s">
        <v>25</v>
      </c>
      <c r="F7" s="41" t="s">
        <v>26</v>
      </c>
      <c r="G7" s="1"/>
    </row>
    <row r="8" spans="1:7" ht="336" x14ac:dyDescent="0.35">
      <c r="A8" s="3">
        <v>5</v>
      </c>
      <c r="B8" s="3" t="s">
        <v>27</v>
      </c>
      <c r="C8" s="41" t="s">
        <v>28</v>
      </c>
      <c r="D8" s="41" t="s">
        <v>24</v>
      </c>
      <c r="E8" s="41" t="s">
        <v>29</v>
      </c>
      <c r="F8" s="41" t="s">
        <v>30</v>
      </c>
      <c r="G8" s="1"/>
    </row>
    <row r="9" spans="1:7" ht="210" x14ac:dyDescent="0.35">
      <c r="A9" s="3">
        <v>6</v>
      </c>
      <c r="B9" s="3" t="s">
        <v>31</v>
      </c>
      <c r="C9" s="41" t="s">
        <v>32</v>
      </c>
      <c r="D9" s="41" t="s">
        <v>33</v>
      </c>
      <c r="E9" s="41" t="s">
        <v>34</v>
      </c>
      <c r="F9" s="41" t="s">
        <v>35</v>
      </c>
      <c r="G9" s="1"/>
    </row>
    <row r="10" spans="1:7" ht="252" x14ac:dyDescent="0.35">
      <c r="A10" s="3">
        <v>7</v>
      </c>
      <c r="B10" s="3" t="s">
        <v>36</v>
      </c>
      <c r="C10" s="41" t="s">
        <v>37</v>
      </c>
      <c r="D10" s="42" t="s">
        <v>38</v>
      </c>
      <c r="E10" s="41" t="s">
        <v>39</v>
      </c>
      <c r="F10" s="43" t="s">
        <v>40</v>
      </c>
      <c r="G10" s="1"/>
    </row>
    <row r="11" spans="1:7" ht="266.25" customHeight="1" x14ac:dyDescent="0.35">
      <c r="A11" s="3">
        <v>8</v>
      </c>
      <c r="B11" s="3" t="s">
        <v>41</v>
      </c>
      <c r="C11" s="41" t="s">
        <v>42</v>
      </c>
      <c r="D11" s="42" t="s">
        <v>38</v>
      </c>
      <c r="E11" s="41" t="s">
        <v>39</v>
      </c>
      <c r="F11" s="41" t="s">
        <v>40</v>
      </c>
      <c r="G11" s="1"/>
    </row>
    <row r="12" spans="1:7" ht="21" x14ac:dyDescent="0.35">
      <c r="A12" s="4"/>
    </row>
  </sheetData>
  <mergeCells count="1">
    <mergeCell ref="A1:F1"/>
  </mergeCells>
  <hyperlinks>
    <hyperlink ref="H7" r:id="rId1" display="teerawut.da@baac.or.th" xr:uid="{F2ABCD3D-D6E7-4AF1-8438-D5C83C809E1B}"/>
  </hyperlinks>
  <pageMargins left="0.70866141732283472" right="0.70866141732283472" top="0.74803149606299213" bottom="0.74803149606299213" header="0.31496062992125984" footer="0.31496062992125984"/>
  <pageSetup paperSize="9" scale="44" orientation="landscape" r:id="rId2"/>
  <rowBreaks count="2" manualBreakCount="2">
    <brk id="6" max="5" man="1"/>
    <brk id="9" max="5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.75" thickBot="1" x14ac:dyDescent="0.25">
      <c r="A2" s="5" t="s">
        <v>43</v>
      </c>
      <c r="B2" s="6"/>
      <c r="C2" s="6"/>
      <c r="D2" s="6"/>
      <c r="E2" s="6"/>
      <c r="F2" s="6"/>
      <c r="G2" s="6"/>
      <c r="H2" s="6"/>
      <c r="I2" s="7"/>
      <c r="J2" s="7"/>
    </row>
    <row r="3" spans="1:10" ht="18" thickBot="1" x14ac:dyDescent="0.25">
      <c r="A3" s="53" t="s">
        <v>44</v>
      </c>
      <c r="B3" s="55" t="s">
        <v>45</v>
      </c>
      <c r="C3" s="57" t="s">
        <v>46</v>
      </c>
      <c r="D3" s="58"/>
      <c r="E3" s="59"/>
      <c r="F3" s="60" t="s">
        <v>47</v>
      </c>
      <c r="G3" s="61"/>
      <c r="H3" s="62"/>
      <c r="I3" s="63" t="s">
        <v>48</v>
      </c>
      <c r="J3" s="64"/>
    </row>
    <row r="4" spans="1:10" ht="35.25" thickBot="1" x14ac:dyDescent="0.25">
      <c r="A4" s="54"/>
      <c r="B4" s="56"/>
      <c r="C4" s="8" t="s">
        <v>49</v>
      </c>
      <c r="D4" s="8" t="s">
        <v>50</v>
      </c>
      <c r="E4" s="8" t="s">
        <v>51</v>
      </c>
      <c r="F4" s="8" t="s">
        <v>49</v>
      </c>
      <c r="G4" s="8" t="s">
        <v>50</v>
      </c>
      <c r="H4" s="9" t="s">
        <v>51</v>
      </c>
      <c r="I4" s="10" t="s">
        <v>52</v>
      </c>
      <c r="J4" s="10" t="s">
        <v>51</v>
      </c>
    </row>
    <row r="5" spans="1:10" ht="18" thickBot="1" x14ac:dyDescent="0.25">
      <c r="A5" s="11" t="s">
        <v>53</v>
      </c>
      <c r="B5" s="12">
        <v>400</v>
      </c>
      <c r="C5" s="13">
        <v>1226</v>
      </c>
      <c r="D5" s="14">
        <v>315.70999999999998</v>
      </c>
      <c r="E5" s="14">
        <f>ROUND(D5*100/B5,2)</f>
        <v>78.930000000000007</v>
      </c>
      <c r="F5" s="13">
        <v>1057</v>
      </c>
      <c r="G5" s="14">
        <v>283.88</v>
      </c>
      <c r="H5" s="14">
        <f>ROUND(G5*100/B5,2)</f>
        <v>70.97</v>
      </c>
      <c r="I5" s="15">
        <f t="shared" ref="I5:I10" si="0">+B5-G5</f>
        <v>116.12</v>
      </c>
      <c r="J5" s="16">
        <f>ROUND(I5*100/B5,2)</f>
        <v>29.03</v>
      </c>
    </row>
    <row r="6" spans="1:10" ht="18" thickBot="1" x14ac:dyDescent="0.25">
      <c r="A6" s="17" t="s">
        <v>54</v>
      </c>
      <c r="B6" s="18"/>
      <c r="C6" s="19"/>
      <c r="D6" s="20"/>
      <c r="E6" s="20"/>
      <c r="F6" s="19"/>
      <c r="G6" s="20"/>
      <c r="H6" s="20"/>
      <c r="I6" s="21"/>
      <c r="J6" s="22"/>
    </row>
    <row r="7" spans="1:10" ht="18" thickBot="1" x14ac:dyDescent="0.25">
      <c r="A7" s="23" t="s">
        <v>55</v>
      </c>
      <c r="B7" s="12">
        <v>4400</v>
      </c>
      <c r="C7" s="24">
        <v>5173</v>
      </c>
      <c r="D7" s="25">
        <v>6358.39</v>
      </c>
      <c r="E7" s="25">
        <f>ROUND(D7*100/B7,2)</f>
        <v>144.51</v>
      </c>
      <c r="F7" s="24">
        <v>4140</v>
      </c>
      <c r="G7" s="25">
        <v>4037.98</v>
      </c>
      <c r="H7" s="25">
        <f>ROUND(G7*100/B7,2)</f>
        <v>91.77</v>
      </c>
      <c r="I7" s="15">
        <f t="shared" si="0"/>
        <v>362.02</v>
      </c>
      <c r="J7" s="16">
        <f>ROUND(I7*100/B7,2)</f>
        <v>8.23</v>
      </c>
    </row>
    <row r="8" spans="1:10" ht="18" thickBot="1" x14ac:dyDescent="0.25">
      <c r="A8" s="26" t="s">
        <v>56</v>
      </c>
      <c r="B8" s="27">
        <v>650</v>
      </c>
      <c r="C8" s="28">
        <v>1802</v>
      </c>
      <c r="D8" s="18">
        <v>636.42999999999995</v>
      </c>
      <c r="E8" s="18">
        <f>ROUND(D8*100/B8,2)</f>
        <v>97.91</v>
      </c>
      <c r="F8" s="28">
        <v>1717</v>
      </c>
      <c r="G8" s="18">
        <v>593.96</v>
      </c>
      <c r="H8" s="18">
        <f>ROUND(G8*100/B8,2)</f>
        <v>91.38</v>
      </c>
      <c r="I8" s="29">
        <f t="shared" si="0"/>
        <v>56.039999999999964</v>
      </c>
      <c r="J8" s="30">
        <f>ROUND(I8*100/B8,2)</f>
        <v>8.6199999999999992</v>
      </c>
    </row>
    <row r="9" spans="1:10" ht="18" thickBot="1" x14ac:dyDescent="0.25">
      <c r="A9" s="23" t="s">
        <v>57</v>
      </c>
      <c r="B9" s="12">
        <v>550</v>
      </c>
      <c r="C9" s="24">
        <v>973</v>
      </c>
      <c r="D9" s="25">
        <v>632.61</v>
      </c>
      <c r="E9" s="25">
        <f>ROUND(D9*100/B9,2)</f>
        <v>115.02</v>
      </c>
      <c r="F9" s="24">
        <v>761</v>
      </c>
      <c r="G9" s="25">
        <v>447.21</v>
      </c>
      <c r="H9" s="25">
        <f>ROUND(G9*100/B9,2)</f>
        <v>81.31</v>
      </c>
      <c r="I9" s="15">
        <f t="shared" si="0"/>
        <v>102.79000000000002</v>
      </c>
      <c r="J9" s="16">
        <f>ROUND(I9*100/B9,2)</f>
        <v>18.690000000000001</v>
      </c>
    </row>
    <row r="10" spans="1:10" ht="20.25" thickBot="1" x14ac:dyDescent="0.25">
      <c r="A10" s="31" t="s">
        <v>58</v>
      </c>
      <c r="B10" s="32">
        <v>6000</v>
      </c>
      <c r="C10" s="33">
        <f>C5+C7+C8+C9</f>
        <v>9174</v>
      </c>
      <c r="D10" s="32">
        <f>D5+D7+D8+D9</f>
        <v>7943.14</v>
      </c>
      <c r="E10" s="32">
        <f>+D10*100/B10</f>
        <v>132.38566666666668</v>
      </c>
      <c r="F10" s="33">
        <f>F5+F7+F8+F9</f>
        <v>7675</v>
      </c>
      <c r="G10" s="32">
        <f>G5+G7+G8+G9</f>
        <v>5363.03</v>
      </c>
      <c r="H10" s="32">
        <f>ROUND(G10*100/B10,2)</f>
        <v>89.38</v>
      </c>
      <c r="I10" s="34">
        <f t="shared" si="0"/>
        <v>636.97000000000025</v>
      </c>
      <c r="J10" s="34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5" t="s">
        <v>62</v>
      </c>
      <c r="B1" s="65"/>
      <c r="C1" s="65"/>
      <c r="D1" s="65"/>
      <c r="E1" s="65"/>
      <c r="F1" s="65"/>
      <c r="G1" s="65"/>
      <c r="H1" s="65"/>
      <c r="I1" s="65"/>
      <c r="J1" s="65"/>
    </row>
    <row r="3" spans="1:10" ht="21.75" thickBot="1" x14ac:dyDescent="0.25">
      <c r="A3" s="5" t="s">
        <v>59</v>
      </c>
      <c r="B3" s="6"/>
      <c r="C3" s="6"/>
      <c r="D3" s="6"/>
      <c r="E3" s="6"/>
      <c r="F3" s="6"/>
      <c r="G3" s="6"/>
      <c r="H3" s="6"/>
      <c r="I3" s="7"/>
      <c r="J3" s="7"/>
    </row>
    <row r="4" spans="1:10" ht="18" thickBot="1" x14ac:dyDescent="0.25">
      <c r="A4" s="53" t="s">
        <v>44</v>
      </c>
      <c r="B4" s="55" t="s">
        <v>45</v>
      </c>
      <c r="C4" s="57" t="s">
        <v>46</v>
      </c>
      <c r="D4" s="58"/>
      <c r="E4" s="59"/>
      <c r="F4" s="60" t="s">
        <v>47</v>
      </c>
      <c r="G4" s="61"/>
      <c r="H4" s="62"/>
      <c r="I4" s="63" t="s">
        <v>48</v>
      </c>
      <c r="J4" s="64"/>
    </row>
    <row r="5" spans="1:10" ht="35.25" thickBot="1" x14ac:dyDescent="0.25">
      <c r="A5" s="54"/>
      <c r="B5" s="56"/>
      <c r="C5" s="8" t="s">
        <v>49</v>
      </c>
      <c r="D5" s="8" t="s">
        <v>50</v>
      </c>
      <c r="E5" s="8" t="s">
        <v>51</v>
      </c>
      <c r="F5" s="8" t="s">
        <v>49</v>
      </c>
      <c r="G5" s="8" t="s">
        <v>50</v>
      </c>
      <c r="H5" s="9" t="s">
        <v>51</v>
      </c>
      <c r="I5" s="10" t="s">
        <v>52</v>
      </c>
      <c r="J5" s="10" t="s">
        <v>51</v>
      </c>
    </row>
    <row r="6" spans="1:10" ht="18" thickBot="1" x14ac:dyDescent="0.25">
      <c r="A6" s="11" t="s">
        <v>53</v>
      </c>
      <c r="B6" s="12">
        <v>400</v>
      </c>
      <c r="C6" s="13">
        <v>1228</v>
      </c>
      <c r="D6" s="14">
        <v>303.8</v>
      </c>
      <c r="E6" s="14">
        <f>ROUND(D6*100/B6,2)</f>
        <v>75.95</v>
      </c>
      <c r="F6" s="13">
        <v>849</v>
      </c>
      <c r="G6" s="14">
        <v>228.53</v>
      </c>
      <c r="H6" s="14">
        <f>ROUND(G6*100/B6,2)</f>
        <v>57.13</v>
      </c>
      <c r="I6" s="15">
        <f t="shared" ref="I6" si="0">+B6-G6</f>
        <v>171.47</v>
      </c>
      <c r="J6" s="16">
        <f>ROUND(I6*100/B6,2)</f>
        <v>42.87</v>
      </c>
    </row>
    <row r="7" spans="1:10" ht="18" thickBot="1" x14ac:dyDescent="0.25">
      <c r="A7" s="17" t="s">
        <v>54</v>
      </c>
      <c r="B7" s="18"/>
      <c r="C7" s="19"/>
      <c r="D7" s="20"/>
      <c r="E7" s="20"/>
      <c r="F7" s="19"/>
      <c r="G7" s="20"/>
      <c r="H7" s="20"/>
      <c r="I7" s="21"/>
      <c r="J7" s="22"/>
    </row>
    <row r="8" spans="1:10" ht="18" thickBot="1" x14ac:dyDescent="0.25">
      <c r="A8" s="23" t="s">
        <v>55</v>
      </c>
      <c r="B8" s="12">
        <v>4400</v>
      </c>
      <c r="C8" s="24">
        <v>6040</v>
      </c>
      <c r="D8" s="25">
        <v>9712.6</v>
      </c>
      <c r="E8" s="25">
        <f>ROUND(D8*100/B8,2)</f>
        <v>220.74</v>
      </c>
      <c r="F8" s="24">
        <v>3259</v>
      </c>
      <c r="G8" s="25">
        <v>4000.32</v>
      </c>
      <c r="H8" s="25">
        <f>ROUND(G8*100/B8,2)</f>
        <v>90.92</v>
      </c>
      <c r="I8" s="15">
        <f t="shared" ref="I8:I11" si="1">+B8-G8</f>
        <v>399.67999999999984</v>
      </c>
      <c r="J8" s="16">
        <f>ROUND(I8*100/B8,2)</f>
        <v>9.08</v>
      </c>
    </row>
    <row r="9" spans="1:10" ht="18" thickBot="1" x14ac:dyDescent="0.25">
      <c r="A9" s="26" t="s">
        <v>56</v>
      </c>
      <c r="B9" s="27">
        <v>650</v>
      </c>
      <c r="C9" s="28">
        <v>1893</v>
      </c>
      <c r="D9" s="18">
        <v>766.22</v>
      </c>
      <c r="E9" s="18">
        <f>ROUND(D9*100/B9,2)</f>
        <v>117.88</v>
      </c>
      <c r="F9" s="28">
        <v>1381</v>
      </c>
      <c r="G9" s="18">
        <v>425.44</v>
      </c>
      <c r="H9" s="18">
        <f>ROUND(G9*100/B9,2)</f>
        <v>65.45</v>
      </c>
      <c r="I9" s="29">
        <f t="shared" si="1"/>
        <v>224.56</v>
      </c>
      <c r="J9" s="30">
        <f>ROUND(I9*100/B9,2)</f>
        <v>34.549999999999997</v>
      </c>
    </row>
    <row r="10" spans="1:10" ht="18" thickBot="1" x14ac:dyDescent="0.25">
      <c r="A10" s="23" t="s">
        <v>57</v>
      </c>
      <c r="B10" s="12">
        <v>550</v>
      </c>
      <c r="C10" s="24">
        <v>1087</v>
      </c>
      <c r="D10" s="25">
        <v>1110.01</v>
      </c>
      <c r="E10" s="25">
        <f>ROUND(D10*100/B10,2)</f>
        <v>201.82</v>
      </c>
      <c r="F10" s="24">
        <v>451</v>
      </c>
      <c r="G10" s="25">
        <v>323.33</v>
      </c>
      <c r="H10" s="25">
        <f>ROUND(G10*100/B10,2)</f>
        <v>58.79</v>
      </c>
      <c r="I10" s="15">
        <f t="shared" si="1"/>
        <v>226.67000000000002</v>
      </c>
      <c r="J10" s="16">
        <f>ROUND(I10*100/B10,2)</f>
        <v>41.21</v>
      </c>
    </row>
    <row r="11" spans="1:10" ht="20.25" thickBot="1" x14ac:dyDescent="0.25">
      <c r="A11" s="31" t="s">
        <v>58</v>
      </c>
      <c r="B11" s="32">
        <v>6000</v>
      </c>
      <c r="C11" s="33">
        <f>C6+C8+C9+C10</f>
        <v>10248</v>
      </c>
      <c r="D11" s="32">
        <f>D6+D8+D9+D10</f>
        <v>11892.63</v>
      </c>
      <c r="E11" s="32">
        <f>+D11*100/B11</f>
        <v>198.2105</v>
      </c>
      <c r="F11" s="33">
        <f>F6+F8+F9+F10</f>
        <v>5940</v>
      </c>
      <c r="G11" s="32">
        <f>G6+G8+G9+G10</f>
        <v>4977.62</v>
      </c>
      <c r="H11" s="32">
        <f>ROUND(G11*100/B11,2)</f>
        <v>82.96</v>
      </c>
      <c r="I11" s="34">
        <f t="shared" si="1"/>
        <v>1022.3800000000001</v>
      </c>
      <c r="J11" s="34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5" t="s">
        <v>63</v>
      </c>
      <c r="B1" s="65"/>
      <c r="C1" s="65"/>
      <c r="D1" s="65"/>
      <c r="E1" s="65"/>
      <c r="F1" s="65"/>
      <c r="G1" s="65"/>
      <c r="H1" s="65"/>
      <c r="I1" s="65"/>
    </row>
    <row r="3" spans="1:10" ht="21.75" thickBot="1" x14ac:dyDescent="0.25">
      <c r="A3" s="5" t="s">
        <v>60</v>
      </c>
      <c r="B3" s="6"/>
      <c r="C3" s="6"/>
      <c r="D3" s="6"/>
      <c r="E3" s="6"/>
      <c r="F3" s="6"/>
      <c r="G3" s="6"/>
      <c r="H3" s="6"/>
      <c r="I3" s="7"/>
      <c r="J3" s="7"/>
    </row>
    <row r="4" spans="1:10" ht="18" thickBot="1" x14ac:dyDescent="0.25">
      <c r="A4" s="53" t="s">
        <v>44</v>
      </c>
      <c r="B4" s="55" t="s">
        <v>45</v>
      </c>
      <c r="C4" s="57" t="s">
        <v>46</v>
      </c>
      <c r="D4" s="58"/>
      <c r="E4" s="59"/>
      <c r="F4" s="60" t="s">
        <v>47</v>
      </c>
      <c r="G4" s="61"/>
      <c r="H4" s="62"/>
      <c r="I4" s="63" t="s">
        <v>48</v>
      </c>
      <c r="J4" s="64"/>
    </row>
    <row r="5" spans="1:10" ht="35.25" thickBot="1" x14ac:dyDescent="0.25">
      <c r="A5" s="54"/>
      <c r="B5" s="56"/>
      <c r="C5" s="8" t="s">
        <v>49</v>
      </c>
      <c r="D5" s="8" t="s">
        <v>50</v>
      </c>
      <c r="E5" s="8" t="s">
        <v>51</v>
      </c>
      <c r="F5" s="8" t="s">
        <v>49</v>
      </c>
      <c r="G5" s="8" t="s">
        <v>50</v>
      </c>
      <c r="H5" s="9" t="s">
        <v>51</v>
      </c>
      <c r="I5" s="10" t="s">
        <v>52</v>
      </c>
      <c r="J5" s="10" t="s">
        <v>51</v>
      </c>
    </row>
    <row r="6" spans="1:10" ht="18" thickBot="1" x14ac:dyDescent="0.25">
      <c r="A6" s="11" t="s">
        <v>53</v>
      </c>
      <c r="B6" s="12">
        <v>400</v>
      </c>
      <c r="C6" s="13">
        <v>1231</v>
      </c>
      <c r="D6" s="14">
        <v>290.35000000000002</v>
      </c>
      <c r="E6" s="14">
        <f>ROUND(D6*100/B6,2)</f>
        <v>72.59</v>
      </c>
      <c r="F6" s="13">
        <v>735</v>
      </c>
      <c r="G6" s="14">
        <v>190.32</v>
      </c>
      <c r="H6" s="14">
        <f>ROUND(G6*100/B6,2)</f>
        <v>47.58</v>
      </c>
      <c r="I6" s="15">
        <f t="shared" ref="I6" si="0">+B6-G6</f>
        <v>209.68</v>
      </c>
      <c r="J6" s="16">
        <f>ROUND(I6*100/B6,2)</f>
        <v>52.42</v>
      </c>
    </row>
    <row r="7" spans="1:10" ht="18" thickBot="1" x14ac:dyDescent="0.25">
      <c r="A7" s="17" t="s">
        <v>54</v>
      </c>
      <c r="B7" s="18"/>
      <c r="C7" s="19"/>
      <c r="D7" s="20"/>
      <c r="E7" s="20"/>
      <c r="F7" s="19"/>
      <c r="G7" s="20"/>
      <c r="H7" s="20"/>
      <c r="I7" s="21"/>
      <c r="J7" s="22"/>
    </row>
    <row r="8" spans="1:10" ht="18" thickBot="1" x14ac:dyDescent="0.25">
      <c r="A8" s="23" t="s">
        <v>55</v>
      </c>
      <c r="B8" s="12">
        <v>4400</v>
      </c>
      <c r="C8" s="24">
        <v>6290</v>
      </c>
      <c r="D8" s="25">
        <v>10785.89</v>
      </c>
      <c r="E8" s="25">
        <f>ROUND(D8*100/B8,2)</f>
        <v>245.13</v>
      </c>
      <c r="F8" s="24">
        <v>2787</v>
      </c>
      <c r="G8" s="25">
        <v>3309.13</v>
      </c>
      <c r="H8" s="25">
        <f>ROUND(G8*100/B8,2)</f>
        <v>75.209999999999994</v>
      </c>
      <c r="I8" s="15">
        <f t="shared" ref="I8:I11" si="1">+B8-G8</f>
        <v>1090.8699999999999</v>
      </c>
      <c r="J8" s="16">
        <f>ROUND(I8*100/B8,2)</f>
        <v>24.79</v>
      </c>
    </row>
    <row r="9" spans="1:10" ht="18" thickBot="1" x14ac:dyDescent="0.25">
      <c r="A9" s="26" t="s">
        <v>56</v>
      </c>
      <c r="B9" s="27">
        <v>650</v>
      </c>
      <c r="C9" s="28">
        <v>1900</v>
      </c>
      <c r="D9" s="18">
        <v>812.76</v>
      </c>
      <c r="E9" s="18">
        <f>ROUND(D9*100/B9,2)</f>
        <v>125.04</v>
      </c>
      <c r="F9" s="28">
        <v>1187</v>
      </c>
      <c r="G9" s="18">
        <v>291.77</v>
      </c>
      <c r="H9" s="18">
        <f>ROUND(G9*100/B9,2)</f>
        <v>44.89</v>
      </c>
      <c r="I9" s="29">
        <f t="shared" si="1"/>
        <v>358.23</v>
      </c>
      <c r="J9" s="30">
        <f>ROUND(I9*100/B9,2)</f>
        <v>55.11</v>
      </c>
    </row>
    <row r="10" spans="1:10" ht="18" thickBot="1" x14ac:dyDescent="0.25">
      <c r="A10" s="23" t="s">
        <v>57</v>
      </c>
      <c r="B10" s="12">
        <v>550</v>
      </c>
      <c r="C10" s="24">
        <v>1098</v>
      </c>
      <c r="D10" s="25">
        <v>1190.03</v>
      </c>
      <c r="E10" s="25">
        <f>ROUND(D10*100/B10,2)</f>
        <v>216.37</v>
      </c>
      <c r="F10" s="24">
        <v>365</v>
      </c>
      <c r="G10" s="25">
        <v>277.23</v>
      </c>
      <c r="H10" s="25">
        <f>ROUND(G10*100/B10,2)</f>
        <v>50.41</v>
      </c>
      <c r="I10" s="15">
        <f t="shared" si="1"/>
        <v>272.77</v>
      </c>
      <c r="J10" s="16">
        <f>ROUND(I10*100/B10,2)</f>
        <v>49.59</v>
      </c>
    </row>
    <row r="11" spans="1:10" ht="20.25" thickBot="1" x14ac:dyDescent="0.25">
      <c r="A11" s="31" t="s">
        <v>58</v>
      </c>
      <c r="B11" s="32">
        <v>6000</v>
      </c>
      <c r="C11" s="33">
        <f>C6+C8+C9+C10</f>
        <v>10519</v>
      </c>
      <c r="D11" s="32">
        <f>D6+D8+D9+D10</f>
        <v>13079.03</v>
      </c>
      <c r="E11" s="32">
        <f>+D11*100/B11</f>
        <v>217.98383333333334</v>
      </c>
      <c r="F11" s="33">
        <f>F6+F8+F9+F10</f>
        <v>5074</v>
      </c>
      <c r="G11" s="32">
        <f>G6+G8+G9+G10</f>
        <v>4068.4500000000003</v>
      </c>
      <c r="H11" s="32">
        <f>ROUND(G11*100/B11,2)</f>
        <v>67.81</v>
      </c>
      <c r="I11" s="34">
        <f t="shared" si="1"/>
        <v>1931.5499999999997</v>
      </c>
      <c r="J11" s="34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5" t="s">
        <v>73</v>
      </c>
      <c r="B1" s="65"/>
      <c r="C1" s="65"/>
      <c r="D1" s="65"/>
      <c r="E1" s="65"/>
      <c r="F1" s="65"/>
      <c r="G1" s="65"/>
      <c r="H1" s="65"/>
      <c r="I1" s="65"/>
      <c r="J1" s="65"/>
    </row>
    <row r="3" spans="1:10" ht="21.75" thickBot="1" x14ac:dyDescent="0.25">
      <c r="A3" s="5" t="s">
        <v>43</v>
      </c>
      <c r="B3" s="6"/>
      <c r="C3" s="6"/>
      <c r="D3" s="6"/>
      <c r="E3" s="6"/>
      <c r="F3" s="6"/>
      <c r="G3" s="6"/>
      <c r="H3" s="6"/>
    </row>
    <row r="4" spans="1:10" ht="20.25" thickBot="1" x14ac:dyDescent="0.25">
      <c r="A4" s="53" t="s">
        <v>44</v>
      </c>
      <c r="B4" s="66" t="s">
        <v>64</v>
      </c>
      <c r="C4" s="67"/>
      <c r="D4" s="67"/>
      <c r="E4" s="67"/>
      <c r="F4" s="67"/>
      <c r="G4" s="67"/>
      <c r="H4" s="68"/>
    </row>
    <row r="5" spans="1:10" ht="106.5" thickBot="1" x14ac:dyDescent="0.25">
      <c r="A5" s="54"/>
      <c r="B5" s="35" t="s">
        <v>65</v>
      </c>
      <c r="C5" s="35" t="s">
        <v>66</v>
      </c>
      <c r="D5" s="35" t="s">
        <v>67</v>
      </c>
      <c r="E5" s="35" t="s">
        <v>68</v>
      </c>
      <c r="F5" s="35" t="s">
        <v>69</v>
      </c>
      <c r="G5" s="35" t="s">
        <v>70</v>
      </c>
      <c r="H5" s="8" t="s">
        <v>71</v>
      </c>
    </row>
    <row r="6" spans="1:10" ht="18" thickBot="1" x14ac:dyDescent="0.25">
      <c r="A6" s="36" t="s">
        <v>72</v>
      </c>
      <c r="B6" s="44">
        <v>315.70999999999998</v>
      </c>
      <c r="C6" s="44">
        <v>8719.23</v>
      </c>
      <c r="D6" s="45">
        <v>570382</v>
      </c>
      <c r="E6" s="44">
        <v>16837.95</v>
      </c>
      <c r="F6" s="44" t="s">
        <v>0</v>
      </c>
      <c r="G6" s="44" t="s">
        <v>0</v>
      </c>
      <c r="H6" s="46" t="s">
        <v>0</v>
      </c>
    </row>
    <row r="7" spans="1:10" ht="18" thickBot="1" x14ac:dyDescent="0.25">
      <c r="A7" s="37" t="s">
        <v>54</v>
      </c>
      <c r="B7" s="47"/>
      <c r="C7" s="47"/>
      <c r="D7" s="48"/>
      <c r="E7" s="47"/>
      <c r="F7" s="47"/>
      <c r="G7" s="47"/>
      <c r="H7" s="49"/>
    </row>
    <row r="8" spans="1:10" ht="18" thickBot="1" x14ac:dyDescent="0.25">
      <c r="A8" s="38" t="s">
        <v>55</v>
      </c>
      <c r="B8" s="44">
        <v>6358.39</v>
      </c>
      <c r="C8" s="44">
        <v>263212.92</v>
      </c>
      <c r="D8" s="45" t="s">
        <v>0</v>
      </c>
      <c r="E8" s="44" t="s">
        <v>0</v>
      </c>
      <c r="F8" s="44">
        <v>1632830.37</v>
      </c>
      <c r="G8" s="44" t="s">
        <v>0</v>
      </c>
      <c r="H8" s="50" t="s">
        <v>0</v>
      </c>
    </row>
    <row r="9" spans="1:10" ht="18" thickBot="1" x14ac:dyDescent="0.25">
      <c r="A9" s="39" t="s">
        <v>56</v>
      </c>
      <c r="B9" s="47">
        <v>636.42999999999995</v>
      </c>
      <c r="C9" s="47">
        <v>22911.72</v>
      </c>
      <c r="D9" s="48" t="s">
        <v>0</v>
      </c>
      <c r="E9" s="47" t="s">
        <v>0</v>
      </c>
      <c r="F9" s="47" t="s">
        <v>0</v>
      </c>
      <c r="G9" s="47">
        <v>1.32</v>
      </c>
      <c r="H9" s="49">
        <v>797</v>
      </c>
    </row>
    <row r="10" spans="1:10" ht="18" thickBot="1" x14ac:dyDescent="0.25">
      <c r="A10" s="38" t="s">
        <v>57</v>
      </c>
      <c r="B10" s="44">
        <v>632.61</v>
      </c>
      <c r="C10" s="44">
        <v>18013.57</v>
      </c>
      <c r="D10" s="45" t="s">
        <v>0</v>
      </c>
      <c r="E10" s="44" t="s">
        <v>0</v>
      </c>
      <c r="F10" s="44" t="s">
        <v>0</v>
      </c>
      <c r="G10" s="44" t="s">
        <v>0</v>
      </c>
      <c r="H10" s="50">
        <v>103044</v>
      </c>
    </row>
    <row r="11" spans="1:10" ht="20.25" thickBot="1" x14ac:dyDescent="0.25">
      <c r="A11" s="40" t="s">
        <v>58</v>
      </c>
      <c r="B11" s="32">
        <f>SUM(B6:B10)</f>
        <v>7943.14</v>
      </c>
      <c r="C11" s="32">
        <f t="shared" ref="C11:H11" si="0">SUM(C6:C10)</f>
        <v>312857.44</v>
      </c>
      <c r="D11" s="33">
        <f t="shared" si="0"/>
        <v>570382</v>
      </c>
      <c r="E11" s="32">
        <f t="shared" si="0"/>
        <v>16837.95</v>
      </c>
      <c r="F11" s="32">
        <f t="shared" si="0"/>
        <v>1632830.37</v>
      </c>
      <c r="G11" s="32">
        <f t="shared" si="0"/>
        <v>1.32</v>
      </c>
      <c r="H11" s="33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5" t="s">
        <v>74</v>
      </c>
      <c r="B1" s="65"/>
      <c r="C1" s="65"/>
      <c r="D1" s="65"/>
      <c r="E1" s="65"/>
      <c r="F1" s="65"/>
      <c r="G1" s="65"/>
      <c r="H1" s="65"/>
      <c r="I1" s="65"/>
      <c r="J1" s="65"/>
    </row>
    <row r="4" spans="1:10" ht="21.75" thickBot="1" x14ac:dyDescent="0.25">
      <c r="A4" s="5" t="s">
        <v>59</v>
      </c>
      <c r="B4" s="6"/>
      <c r="C4" s="6"/>
      <c r="D4" s="6"/>
      <c r="E4" s="6"/>
      <c r="F4" s="6"/>
      <c r="G4" s="6"/>
      <c r="H4" s="6"/>
    </row>
    <row r="5" spans="1:10" ht="20.25" thickBot="1" x14ac:dyDescent="0.25">
      <c r="A5" s="53" t="s">
        <v>44</v>
      </c>
      <c r="B5" s="66" t="s">
        <v>64</v>
      </c>
      <c r="C5" s="67"/>
      <c r="D5" s="67"/>
      <c r="E5" s="67"/>
      <c r="F5" s="67"/>
      <c r="G5" s="67"/>
      <c r="H5" s="68"/>
    </row>
    <row r="6" spans="1:10" ht="89.25" thickBot="1" x14ac:dyDescent="0.25">
      <c r="A6" s="54"/>
      <c r="B6" s="35" t="s">
        <v>65</v>
      </c>
      <c r="C6" s="35" t="s">
        <v>66</v>
      </c>
      <c r="D6" s="35" t="s">
        <v>67</v>
      </c>
      <c r="E6" s="35" t="s">
        <v>68</v>
      </c>
      <c r="F6" s="35" t="s">
        <v>69</v>
      </c>
      <c r="G6" s="35" t="s">
        <v>70</v>
      </c>
      <c r="H6" s="8" t="s">
        <v>71</v>
      </c>
    </row>
    <row r="7" spans="1:10" ht="18" thickBot="1" x14ac:dyDescent="0.25">
      <c r="A7" s="36" t="s">
        <v>72</v>
      </c>
      <c r="B7" s="44">
        <v>303.8</v>
      </c>
      <c r="C7" s="44">
        <v>12131.41</v>
      </c>
      <c r="D7" s="45">
        <v>962379</v>
      </c>
      <c r="E7" s="44">
        <v>24986.75</v>
      </c>
      <c r="F7" s="44" t="s">
        <v>0</v>
      </c>
      <c r="G7" s="44" t="s">
        <v>0</v>
      </c>
      <c r="H7" s="46" t="s">
        <v>0</v>
      </c>
    </row>
    <row r="8" spans="1:10" ht="18" thickBot="1" x14ac:dyDescent="0.25">
      <c r="A8" s="37" t="s">
        <v>54</v>
      </c>
      <c r="B8" s="47"/>
      <c r="C8" s="47"/>
      <c r="D8" s="48"/>
      <c r="E8" s="47"/>
      <c r="F8" s="47"/>
      <c r="G8" s="47"/>
      <c r="H8" s="49"/>
    </row>
    <row r="9" spans="1:10" ht="18" thickBot="1" x14ac:dyDescent="0.25">
      <c r="A9" s="38" t="s">
        <v>55</v>
      </c>
      <c r="B9" s="44">
        <v>9712.6</v>
      </c>
      <c r="C9" s="44">
        <v>167016.25</v>
      </c>
      <c r="D9" s="45" t="s">
        <v>0</v>
      </c>
      <c r="E9" s="44" t="s">
        <v>0</v>
      </c>
      <c r="F9" s="44">
        <v>743677.47</v>
      </c>
      <c r="G9" s="44" t="s">
        <v>0</v>
      </c>
      <c r="H9" s="50" t="s">
        <v>0</v>
      </c>
    </row>
    <row r="10" spans="1:10" ht="18" thickBot="1" x14ac:dyDescent="0.25">
      <c r="A10" s="39" t="s">
        <v>56</v>
      </c>
      <c r="B10" s="47">
        <v>766.22</v>
      </c>
      <c r="C10" s="47">
        <v>26068.93</v>
      </c>
      <c r="D10" s="48" t="s">
        <v>0</v>
      </c>
      <c r="E10" s="47" t="s">
        <v>0</v>
      </c>
      <c r="F10" s="47" t="s">
        <v>0</v>
      </c>
      <c r="G10" s="47">
        <v>3545.29</v>
      </c>
      <c r="H10" s="49">
        <v>1594</v>
      </c>
    </row>
    <row r="11" spans="1:10" ht="18" thickBot="1" x14ac:dyDescent="0.25">
      <c r="A11" s="38" t="s">
        <v>57</v>
      </c>
      <c r="B11" s="44">
        <v>1110.01</v>
      </c>
      <c r="C11" s="44">
        <v>11285.36</v>
      </c>
      <c r="D11" s="45" t="s">
        <v>0</v>
      </c>
      <c r="E11" s="44" t="s">
        <v>0</v>
      </c>
      <c r="F11" s="44" t="s">
        <v>0</v>
      </c>
      <c r="G11" s="44" t="s">
        <v>0</v>
      </c>
      <c r="H11" s="50">
        <v>443</v>
      </c>
    </row>
    <row r="12" spans="1:10" ht="20.25" thickBot="1" x14ac:dyDescent="0.25">
      <c r="A12" s="40" t="s">
        <v>58</v>
      </c>
      <c r="B12" s="32">
        <f>SUM(B7:B11)</f>
        <v>11892.63</v>
      </c>
      <c r="C12" s="32">
        <f t="shared" ref="C12:H12" si="0">SUM(C7:C11)</f>
        <v>216501.95</v>
      </c>
      <c r="D12" s="33">
        <f t="shared" si="0"/>
        <v>962379</v>
      </c>
      <c r="E12" s="32">
        <f t="shared" si="0"/>
        <v>24986.75</v>
      </c>
      <c r="F12" s="32">
        <f t="shared" si="0"/>
        <v>743677.47</v>
      </c>
      <c r="G12" s="32">
        <f t="shared" si="0"/>
        <v>3545.29</v>
      </c>
      <c r="H12" s="33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5" t="s">
        <v>75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3" spans="1:14" ht="21.75" thickBot="1" x14ac:dyDescent="0.25">
      <c r="A3" s="5" t="s">
        <v>60</v>
      </c>
      <c r="B3" s="6"/>
      <c r="C3" s="6"/>
      <c r="D3" s="6"/>
      <c r="E3" s="6"/>
      <c r="F3" s="6"/>
      <c r="G3" s="6"/>
      <c r="H3" s="6"/>
    </row>
    <row r="4" spans="1:14" ht="20.25" thickBot="1" x14ac:dyDescent="0.25">
      <c r="A4" s="53" t="s">
        <v>44</v>
      </c>
      <c r="B4" s="66" t="s">
        <v>64</v>
      </c>
      <c r="C4" s="67"/>
      <c r="D4" s="67"/>
      <c r="E4" s="67"/>
      <c r="F4" s="67"/>
      <c r="G4" s="67"/>
      <c r="H4" s="68"/>
    </row>
    <row r="5" spans="1:14" ht="89.25" thickBot="1" x14ac:dyDescent="0.25">
      <c r="A5" s="54"/>
      <c r="B5" s="35" t="s">
        <v>65</v>
      </c>
      <c r="C5" s="35" t="s">
        <v>66</v>
      </c>
      <c r="D5" s="35" t="s">
        <v>67</v>
      </c>
      <c r="E5" s="35" t="s">
        <v>68</v>
      </c>
      <c r="F5" s="35" t="s">
        <v>69</v>
      </c>
      <c r="G5" s="35" t="s">
        <v>70</v>
      </c>
      <c r="H5" s="8" t="s">
        <v>71</v>
      </c>
    </row>
    <row r="6" spans="1:14" ht="18" thickBot="1" x14ac:dyDescent="0.25">
      <c r="A6" s="36" t="s">
        <v>72</v>
      </c>
      <c r="B6" s="44">
        <v>290.35000000000002</v>
      </c>
      <c r="C6" s="44">
        <v>12148.36</v>
      </c>
      <c r="D6" s="45">
        <v>980409</v>
      </c>
      <c r="E6" s="44">
        <v>30607.07</v>
      </c>
      <c r="F6" s="44" t="s">
        <v>0</v>
      </c>
      <c r="G6" s="44" t="s">
        <v>0</v>
      </c>
      <c r="H6" s="46" t="s">
        <v>0</v>
      </c>
    </row>
    <row r="7" spans="1:14" ht="18" thickBot="1" x14ac:dyDescent="0.25">
      <c r="A7" s="37" t="s">
        <v>54</v>
      </c>
      <c r="B7" s="47"/>
      <c r="C7" s="47"/>
      <c r="D7" s="48"/>
      <c r="E7" s="47"/>
      <c r="F7" s="47"/>
      <c r="G7" s="47"/>
      <c r="H7" s="49"/>
    </row>
    <row r="8" spans="1:14" ht="18" thickBot="1" x14ac:dyDescent="0.25">
      <c r="A8" s="38" t="s">
        <v>55</v>
      </c>
      <c r="B8" s="44">
        <v>10785.89</v>
      </c>
      <c r="C8" s="44">
        <v>166874.67000000001</v>
      </c>
      <c r="D8" s="45" t="s">
        <v>0</v>
      </c>
      <c r="E8" s="44" t="s">
        <v>0</v>
      </c>
      <c r="F8" s="44">
        <v>893477.84</v>
      </c>
      <c r="G8" s="44" t="s">
        <v>0</v>
      </c>
      <c r="H8" s="50" t="s">
        <v>0</v>
      </c>
    </row>
    <row r="9" spans="1:14" ht="18" thickBot="1" x14ac:dyDescent="0.25">
      <c r="A9" s="39" t="s">
        <v>56</v>
      </c>
      <c r="B9" s="47">
        <v>812.76</v>
      </c>
      <c r="C9" s="47">
        <v>26312.07</v>
      </c>
      <c r="D9" s="48" t="s">
        <v>0</v>
      </c>
      <c r="E9" s="47" t="s">
        <v>0</v>
      </c>
      <c r="F9" s="47" t="s">
        <v>0</v>
      </c>
      <c r="G9" s="47">
        <v>3569.96</v>
      </c>
      <c r="H9" s="49">
        <v>1619</v>
      </c>
    </row>
    <row r="10" spans="1:14" ht="18" thickBot="1" x14ac:dyDescent="0.25">
      <c r="A10" s="38" t="s">
        <v>57</v>
      </c>
      <c r="B10" s="44">
        <v>1190.03</v>
      </c>
      <c r="C10" s="44">
        <v>11781.34</v>
      </c>
      <c r="D10" s="45" t="s">
        <v>0</v>
      </c>
      <c r="E10" s="44" t="s">
        <v>0</v>
      </c>
      <c r="F10" s="44" t="s">
        <v>0</v>
      </c>
      <c r="G10" s="44" t="s">
        <v>0</v>
      </c>
      <c r="H10" s="50">
        <v>523</v>
      </c>
    </row>
    <row r="11" spans="1:14" ht="20.25" thickBot="1" x14ac:dyDescent="0.25">
      <c r="A11" s="40" t="s">
        <v>58</v>
      </c>
      <c r="B11" s="32">
        <f>SUM(B6:B10)</f>
        <v>13079.03</v>
      </c>
      <c r="C11" s="32">
        <f t="shared" ref="C11:H11" si="0">SUM(C6:C10)</f>
        <v>217116.44000000003</v>
      </c>
      <c r="D11" s="33">
        <f t="shared" si="0"/>
        <v>980409</v>
      </c>
      <c r="E11" s="32">
        <f t="shared" si="0"/>
        <v>30607.07</v>
      </c>
      <c r="F11" s="32">
        <f t="shared" si="0"/>
        <v>893477.84</v>
      </c>
      <c r="G11" s="32">
        <f t="shared" si="0"/>
        <v>3569.96</v>
      </c>
      <c r="H11" s="33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ข้อมูลผลิตภัณฑ์เงินฝากสงเครา</vt:lpstr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ข้อมูลผลิตภัณฑ์เงินฝากสงเครา!Print_Area</vt:lpstr>
      <vt:lpstr>ข้อมูลผลิตภัณฑ์เงินฝากสงเครา!Print_Titles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