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12 68" sheetId="1" r:id="rId1"/>
  </sheets>
  <definedNames>
    <definedName name="_xlnm.Print_Area" localSheetId="0">'เป้า 31 12 68'!$A$1:$S$27</definedName>
    <definedName name="_xlnm.Print_Titles" localSheetId="0">'เป้า 31 12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6" i="1" l="1"/>
  <c r="C128" i="1"/>
  <c r="B128" i="1"/>
  <c r="C127" i="1"/>
  <c r="C126" i="1" s="1"/>
  <c r="B127" i="1"/>
  <c r="B126" i="1" s="1"/>
  <c r="B124" i="1"/>
  <c r="B122" i="1"/>
  <c r="B121" i="1"/>
  <c r="C114" i="1"/>
  <c r="B114" i="1"/>
  <c r="C113" i="1"/>
  <c r="C112" i="1" s="1"/>
  <c r="B113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2" i="1"/>
  <c r="B92" i="1"/>
  <c r="C91" i="1"/>
  <c r="C90" i="1" s="1"/>
  <c r="B91" i="1"/>
  <c r="B90" i="1" s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69" i="1"/>
  <c r="B69" i="1"/>
  <c r="C68" i="1"/>
  <c r="B68" i="1"/>
  <c r="B67" i="1" s="1"/>
  <c r="C67" i="1"/>
  <c r="Q33" i="1"/>
  <c r="L33" i="1"/>
  <c r="P33" i="1" s="1"/>
  <c r="F33" i="1"/>
  <c r="J33" i="1" s="1"/>
  <c r="Q32" i="1"/>
  <c r="L32" i="1"/>
  <c r="N32" i="1" s="1"/>
  <c r="F32" i="1"/>
  <c r="J32" i="1" s="1"/>
  <c r="K31" i="1"/>
  <c r="L31" i="1" s="1"/>
  <c r="P31" i="1" s="1"/>
  <c r="E31" i="1"/>
  <c r="F31" i="1" s="1"/>
  <c r="D31" i="1"/>
  <c r="C31" i="1"/>
  <c r="B31" i="1"/>
  <c r="K26" i="1"/>
  <c r="G26" i="1"/>
  <c r="H26" i="1" s="1"/>
  <c r="F26" i="1"/>
  <c r="K25" i="1"/>
  <c r="G25" i="1"/>
  <c r="H25" i="1" s="1"/>
  <c r="F25" i="1"/>
  <c r="Q19" i="1"/>
  <c r="Q18" i="1"/>
  <c r="P18" i="1"/>
  <c r="L18" i="1"/>
  <c r="N18" i="1" s="1"/>
  <c r="F18" i="1"/>
  <c r="Q17" i="1"/>
  <c r="L17" i="1"/>
  <c r="P17" i="1" s="1"/>
  <c r="F17" i="1"/>
  <c r="J17" i="1" s="1"/>
  <c r="L16" i="1"/>
  <c r="N16" i="1" s="1"/>
  <c r="K16" i="1"/>
  <c r="E16" i="1"/>
  <c r="D16" i="1"/>
  <c r="C16" i="1"/>
  <c r="B16" i="1"/>
  <c r="Q16" i="1" s="1"/>
  <c r="Q12" i="1"/>
  <c r="L12" i="1"/>
  <c r="P12" i="1" s="1"/>
  <c r="F12" i="1"/>
  <c r="J12" i="1" s="1"/>
  <c r="Q11" i="1"/>
  <c r="L11" i="1"/>
  <c r="P11" i="1" s="1"/>
  <c r="F11" i="1"/>
  <c r="H11" i="1" s="1"/>
  <c r="K10" i="1"/>
  <c r="L10" i="1" s="1"/>
  <c r="P10" i="1" s="1"/>
  <c r="E10" i="1"/>
  <c r="F10" i="1" s="1"/>
  <c r="D10" i="1"/>
  <c r="C10" i="1"/>
  <c r="B10" i="1"/>
  <c r="N17" i="1" l="1"/>
  <c r="H33" i="1"/>
  <c r="F16" i="1"/>
  <c r="J16" i="1" s="1"/>
  <c r="Q31" i="1"/>
  <c r="J11" i="1"/>
  <c r="B112" i="1"/>
  <c r="P16" i="1"/>
  <c r="H12" i="1"/>
  <c r="Q10" i="1"/>
  <c r="H17" i="1"/>
  <c r="N12" i="1"/>
  <c r="H32" i="1"/>
  <c r="J10" i="1"/>
  <c r="H10" i="1"/>
  <c r="J31" i="1"/>
  <c r="H31" i="1"/>
  <c r="N11" i="1"/>
  <c r="P32" i="1"/>
  <c r="B120" i="1"/>
  <c r="N10" i="1"/>
  <c r="H18" i="1"/>
  <c r="N31" i="1"/>
  <c r="J18" i="1"/>
  <c r="N33" i="1"/>
  <c r="H16" i="1" l="1"/>
</calcChain>
</file>

<file path=xl/sharedStrings.xml><?xml version="1.0" encoding="utf-8"?>
<sst xmlns="http://schemas.openxmlformats.org/spreadsheetml/2006/main" count="215" uniqueCount="84">
  <si>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</si>
  <si>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</si>
  <si>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</si>
  <si>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</si>
  <si>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</si>
  <si>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</si>
  <si>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ธันวาคม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</si>
  <si>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</si>
  <si>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</si>
  <si>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</si>
  <si>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</si>
  <si>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</si>
  <si>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</si>
  <si>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ธันวาคม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</si>
  <si>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</si>
  <si>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</si>
  <si>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</si>
  <si>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</si>
  <si>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Q1</t>
  </si>
  <si>
    <t xml:space="preserve"> +/- เป้าหมาย</t>
  </si>
  <si>
    <t>เป้าหมาย
พ.ย. 68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</si>
  <si>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</si>
  <si>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</si>
  <si>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</si>
  <si>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</si>
  <si>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</si>
  <si>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 2569 (ภาพรวมทั้งประเทศ)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</si>
  <si>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</si>
  <si>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</si>
  <si>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</si>
  <si>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</si>
  <si>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ข้อมูล ณ วันที่ 30 พฤศจิกายน 2568</t>
  </si>
  <si>
    <t>เบิกจ่ายทั้งสิ้น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</si>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</sst>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3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4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4" fillId="2" borderId="7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8" xfId="1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6" fillId="3" borderId="10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3" xfId="0" applyNumberFormat="1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43" fontId="6" fillId="0" borderId="11" xfId="1" applyFont="1" applyFill="1" applyBorder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43" fontId="6" fillId="0" borderId="12" xfId="1" applyFont="1" applyFill="1" applyBorder="1" applyAlignment="1">
      <alignment vertical="center"/>
    </xf>
    <xf numFmtId="43" fontId="6" fillId="0" borderId="5" xfId="1" applyFont="1" applyFill="1" applyBorder="1" applyAlignment="1">
      <alignment horizontal="right" vertical="center"/>
    </xf>
    <xf numFmtId="2" fontId="6" fillId="0" borderId="5" xfId="2" applyNumberFormat="1" applyFont="1" applyFill="1" applyBorder="1" applyAlignment="1">
      <alignment horizontal="center" vertical="center"/>
    </xf>
    <xf numFmtId="2" fontId="6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6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43" fontId="2" fillId="0" borderId="16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8" fillId="3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4" fontId="13" fillId="0" borderId="11" xfId="3" applyNumberFormat="1" applyFont="1" applyBorder="1" applyAlignment="1">
      <alignment horizontal="right" vertical="center" wrapText="1"/>
    </xf>
    <xf numFmtId="4" fontId="13" fillId="0" borderId="3" xfId="3" applyNumberFormat="1" applyFont="1" applyBorder="1" applyAlignment="1">
      <alignment vertical="center" wrapText="1"/>
    </xf>
    <xf numFmtId="4" fontId="13" fillId="0" borderId="12" xfId="3" applyNumberFormat="1" applyFont="1" applyBorder="1" applyAlignment="1">
      <alignment vertical="center"/>
    </xf>
    <xf numFmtId="4" fontId="13" fillId="0" borderId="4" xfId="3" applyNumberFormat="1" applyFont="1" applyBorder="1" applyAlignment="1">
      <alignment horizontal="right" vertical="center" wrapText="1"/>
    </xf>
    <xf numFmtId="2" fontId="13" fillId="0" borderId="6" xfId="2" applyNumberFormat="1" applyFont="1" applyFill="1" applyBorder="1" applyAlignment="1">
      <alignment horizontal="center" vertical="center"/>
    </xf>
    <xf numFmtId="2" fontId="13" fillId="2" borderId="7" xfId="2" applyNumberFormat="1" applyFont="1" applyFill="1" applyBorder="1" applyAlignment="1">
      <alignment horizontal="center" vertical="center"/>
    </xf>
    <xf numFmtId="2" fontId="14" fillId="2" borderId="12" xfId="2" applyNumberFormat="1" applyFont="1" applyFill="1" applyBorder="1" applyAlignment="1">
      <alignment horizontal="center" vertical="center"/>
    </xf>
    <xf numFmtId="2" fontId="13" fillId="3" borderId="5" xfId="2" applyNumberFormat="1" applyFont="1" applyFill="1" applyBorder="1" applyAlignment="1">
      <alignment horizontal="center" vertical="center"/>
    </xf>
    <xf numFmtId="2" fontId="15" fillId="3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15" fillId="3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0" fontId="10" fillId="5" borderId="0" xfId="0" applyFont="1" applyFill="1" applyAlignment="1">
      <alignment vertical="center"/>
    </xf>
    <xf numFmtId="4" fontId="13" fillId="0" borderId="12" xfId="3" applyNumberFormat="1" applyFont="1" applyBorder="1" applyAlignment="1">
      <alignment vertical="center" wrapText="1"/>
    </xf>
    <xf numFmtId="2" fontId="16" fillId="2" borderId="12" xfId="2" applyNumberFormat="1" applyFont="1" applyFill="1" applyBorder="1" applyAlignment="1">
      <alignment horizontal="center" vertical="center"/>
    </xf>
    <xf numFmtId="2" fontId="17" fillId="3" borderId="12" xfId="2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187" fontId="2" fillId="0" borderId="17" xfId="2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187" fontId="3" fillId="6" borderId="22" xfId="0" applyNumberFormat="1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187" fontId="3" fillId="6" borderId="26" xfId="0" applyNumberFormat="1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187" fontId="18" fillId="0" borderId="28" xfId="2" applyNumberFormat="1" applyFont="1" applyFill="1" applyBorder="1" applyAlignment="1">
      <alignment vertical="center" readingOrder="1"/>
    </xf>
    <xf numFmtId="187" fontId="18" fillId="0" borderId="29" xfId="2" applyNumberFormat="1" applyFont="1" applyFill="1" applyBorder="1" applyAlignment="1">
      <alignment vertical="center" readingOrder="1"/>
    </xf>
    <xf numFmtId="187" fontId="18" fillId="0" borderId="30" xfId="2" applyNumberFormat="1" applyFont="1" applyFill="1" applyBorder="1" applyAlignment="1">
      <alignment horizontal="right" vertical="center" readingOrder="1"/>
    </xf>
    <xf numFmtId="2" fontId="6" fillId="0" borderId="29" xfId="2" applyNumberFormat="1" applyFont="1" applyFill="1" applyBorder="1" applyAlignment="1">
      <alignment horizontal="center" vertical="center"/>
    </xf>
    <xf numFmtId="2" fontId="6" fillId="2" borderId="29" xfId="2" applyNumberFormat="1" applyFont="1" applyFill="1" applyBorder="1" applyAlignment="1">
      <alignment horizontal="center" vertical="center"/>
    </xf>
    <xf numFmtId="2" fontId="8" fillId="2" borderId="31" xfId="2" applyNumberFormat="1" applyFont="1" applyFill="1" applyBorder="1" applyAlignment="1">
      <alignment horizontal="center" vertical="center"/>
    </xf>
    <xf numFmtId="187" fontId="18" fillId="0" borderId="32" xfId="2" applyNumberFormat="1" applyFont="1" applyFill="1" applyBorder="1" applyAlignment="1">
      <alignment vertical="center" readingOrder="1"/>
    </xf>
    <xf numFmtId="2" fontId="8" fillId="2" borderId="33" xfId="2" applyNumberFormat="1" applyFont="1" applyFill="1" applyBorder="1" applyAlignment="1">
      <alignment horizontal="center" vertical="center"/>
    </xf>
    <xf numFmtId="2" fontId="8" fillId="3" borderId="12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0" fontId="11" fillId="0" borderId="27" xfId="0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right" vertical="center"/>
    </xf>
    <xf numFmtId="187" fontId="5" fillId="0" borderId="7" xfId="0" applyNumberFormat="1" applyFont="1" applyBorder="1" applyAlignment="1">
      <alignment vertical="center"/>
    </xf>
    <xf numFmtId="187" fontId="5" fillId="0" borderId="34" xfId="0" applyNumberFormat="1" applyFont="1" applyBorder="1" applyAlignment="1">
      <alignment horizontal="right" vertical="center"/>
    </xf>
    <xf numFmtId="187" fontId="5" fillId="0" borderId="35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15" fillId="2" borderId="36" xfId="2" applyNumberFormat="1" applyFont="1" applyFill="1" applyBorder="1" applyAlignment="1">
      <alignment horizontal="center" vertical="center"/>
    </xf>
    <xf numFmtId="187" fontId="5" fillId="0" borderId="34" xfId="2" applyNumberFormat="1" applyFont="1" applyFill="1" applyBorder="1" applyAlignment="1">
      <alignment horizontal="right" vertical="center"/>
    </xf>
    <xf numFmtId="2" fontId="15" fillId="2" borderId="37" xfId="2" applyNumberFormat="1" applyFont="1" applyFill="1" applyBorder="1" applyAlignment="1">
      <alignment horizontal="center" vertical="center"/>
    </xf>
    <xf numFmtId="2" fontId="15" fillId="3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0" fontId="4" fillId="0" borderId="33" xfId="0" applyFont="1" applyBorder="1" applyAlignment="1">
      <alignment horizontal="center" vertical="top" wrapText="1"/>
    </xf>
    <xf numFmtId="4" fontId="13" fillId="0" borderId="15" xfId="3" applyNumberFormat="1" applyFont="1" applyBorder="1" applyAlignment="1">
      <alignment vertical="center" wrapText="1"/>
    </xf>
    <xf numFmtId="2" fontId="17" fillId="2" borderId="36" xfId="2" applyNumberFormat="1" applyFont="1" applyFill="1" applyBorder="1" applyAlignment="1">
      <alignment horizontal="center" vertical="center"/>
    </xf>
    <xf numFmtId="2" fontId="17" fillId="2" borderId="37" xfId="2" applyNumberFormat="1" applyFont="1" applyFill="1" applyBorder="1" applyAlignment="1">
      <alignment horizontal="center" vertical="center"/>
    </xf>
    <xf numFmtId="2" fontId="17" fillId="3" borderId="12" xfId="0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right" vertical="center"/>
    </xf>
    <xf numFmtId="0" fontId="3" fillId="7" borderId="5" xfId="0" applyFont="1" applyFill="1" applyBorder="1" applyAlignment="1">
      <alignment horizontal="right" vertical="center"/>
    </xf>
    <xf numFmtId="0" fontId="20" fillId="0" borderId="33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187" fontId="4" fillId="8" borderId="0" xfId="0" applyNumberFormat="1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5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6" fillId="0" borderId="5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187" fontId="5" fillId="0" borderId="5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1" xfId="2" applyNumberFormat="1" applyFont="1" applyFill="1" applyBorder="1" applyAlignment="1">
      <alignment horizontal="center" vertical="center"/>
    </xf>
    <xf numFmtId="187" fontId="5" fillId="0" borderId="34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5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7" borderId="19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187" fontId="3" fillId="7" borderId="22" xfId="0" applyNumberFormat="1" applyFont="1" applyFill="1" applyBorder="1" applyAlignment="1">
      <alignment vertical="center"/>
    </xf>
    <xf numFmtId="0" fontId="7" fillId="7" borderId="21" xfId="0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187" fontId="3" fillId="7" borderId="26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17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187" fontId="18" fillId="0" borderId="38" xfId="2" applyNumberFormat="1" applyFont="1" applyFill="1" applyBorder="1" applyAlignment="1">
      <alignment vertical="center" readingOrder="1"/>
    </xf>
    <xf numFmtId="2" fontId="23" fillId="2" borderId="31" xfId="2" applyNumberFormat="1" applyFont="1" applyFill="1" applyBorder="1" applyAlignment="1">
      <alignment horizontal="center" vertical="center"/>
    </xf>
    <xf numFmtId="2" fontId="23" fillId="3" borderId="12" xfId="2" applyNumberFormat="1" applyFont="1" applyFill="1" applyBorder="1" applyAlignment="1">
      <alignment horizontal="center" vertical="center"/>
    </xf>
    <xf numFmtId="2" fontId="23" fillId="2" borderId="33" xfId="2" applyNumberFormat="1" applyFont="1" applyFill="1" applyBorder="1" applyAlignment="1">
      <alignment horizontal="center" vertical="center"/>
    </xf>
    <xf numFmtId="2" fontId="23" fillId="3" borderId="12" xfId="0" applyNumberFormat="1" applyFont="1" applyFill="1" applyBorder="1" applyAlignment="1">
      <alignment horizontal="center" vertical="center"/>
    </xf>
    <xf numFmtId="187" fontId="6" fillId="0" borderId="32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  <xf numFmtId="2" fontId="24" fillId="2" borderId="36" xfId="2" applyNumberFormat="1" applyFont="1" applyFill="1" applyBorder="1" applyAlignment="1">
      <alignment horizontal="center" vertical="center"/>
    </xf>
    <xf numFmtId="2" fontId="24" fillId="3" borderId="12" xfId="2" applyNumberFormat="1" applyFont="1" applyFill="1" applyBorder="1" applyAlignment="1">
      <alignment horizontal="center" vertical="center"/>
    </xf>
    <xf numFmtId="2" fontId="24" fillId="2" borderId="37" xfId="2" applyNumberFormat="1" applyFont="1" applyFill="1" applyBorder="1" applyAlignment="1">
      <alignment horizontal="center" vertical="center"/>
    </xf>
    <xf numFmtId="2" fontId="24" fillId="3" borderId="12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5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5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3" xfId="0" applyNumberFormat="1" applyFont="1" applyFill="1" applyBorder="1" applyAlignment="1">
      <alignment horizontal="left" vertical="center"/>
    </xf>
    <xf numFmtId="0" fontId="4" fillId="2" borderId="44" xfId="0" applyFont="1" applyFill="1" applyBorder="1" applyAlignment="1">
      <alignment vertical="center"/>
    </xf>
    <xf numFmtId="0" fontId="22" fillId="2" borderId="44" xfId="0" applyFont="1" applyFill="1" applyBorder="1" applyAlignment="1">
      <alignment vertical="center"/>
    </xf>
    <xf numFmtId="0" fontId="22" fillId="2" borderId="45" xfId="0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87" fontId="3" fillId="2" borderId="13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0" fontId="26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6" fillId="0" borderId="40" xfId="0" applyNumberFormat="1" applyFont="1" applyBorder="1" applyAlignment="1">
      <alignment horizontal="center" vertical="center" wrapText="1"/>
    </xf>
    <xf numFmtId="187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21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6" fillId="0" borderId="42" xfId="2" applyFont="1" applyBorder="1" applyAlignment="1">
      <alignment horizontal="center" vertical="center" wrapText="1"/>
    </xf>
    <xf numFmtId="43" fontId="26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21" fillId="0" borderId="42" xfId="2" applyFont="1" applyBorder="1" applyAlignment="1">
      <alignment horizontal="center" vertical="center" wrapText="1"/>
    </xf>
    <xf numFmtId="43" fontId="21" fillId="0" borderId="0" xfId="2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6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5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5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28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5" fillId="0" borderId="7" xfId="0" applyNumberFormat="1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9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29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30" fillId="9" borderId="51" xfId="0" applyFont="1" applyFill="1" applyBorder="1" applyAlignment="1">
      <alignment horizontal="center" vertical="center" wrapText="1" readingOrder="1"/>
    </xf>
    <xf numFmtId="187" fontId="4" fillId="9" borderId="51" xfId="0" applyNumberFormat="1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30" fillId="9" borderId="51" xfId="0" applyFont="1" applyFill="1" applyBorder="1" applyAlignment="1">
      <alignment horizontal="center" vertical="center" wrapText="1" readingOrder="1"/>
    </xf>
    <xf numFmtId="0" fontId="30" fillId="9" borderId="0" xfId="0" applyFont="1" applyFill="1" applyAlignment="1">
      <alignment horizontal="center" vertical="center" wrapText="1" readingOrder="1"/>
    </xf>
    <xf numFmtId="0" fontId="30" fillId="9" borderId="52" xfId="0" applyFont="1" applyFill="1" applyBorder="1" applyAlignment="1">
      <alignment horizontal="center" vertical="center" wrapText="1" readingOrder="1"/>
    </xf>
    <xf numFmtId="187" fontId="4" fillId="9" borderId="52" xfId="0" applyNumberFormat="1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30" fillId="9" borderId="52" xfId="0" applyFont="1" applyFill="1" applyBorder="1" applyAlignment="1">
      <alignment horizontal="center" vertical="center" wrapText="1" readingOrder="1"/>
    </xf>
    <xf numFmtId="0" fontId="31" fillId="10" borderId="53" xfId="0" applyFont="1" applyFill="1" applyBorder="1" applyAlignment="1">
      <alignment horizontal="left" vertical="center" readingOrder="1"/>
    </xf>
    <xf numFmtId="187" fontId="4" fillId="10" borderId="54" xfId="0" applyNumberFormat="1" applyFont="1" applyFill="1" applyBorder="1" applyAlignment="1">
      <alignment horizontal="left" vertical="center" wrapText="1" readingOrder="1"/>
    </xf>
    <xf numFmtId="0" fontId="4" fillId="10" borderId="54" xfId="0" applyFont="1" applyFill="1" applyBorder="1" applyAlignment="1">
      <alignment horizontal="left" vertical="center" wrapText="1" readingOrder="1"/>
    </xf>
    <xf numFmtId="0" fontId="31" fillId="10" borderId="55" xfId="0" applyFont="1" applyFill="1" applyBorder="1" applyAlignment="1">
      <alignment horizontal="left" vertical="center" wrapText="1" readingOrder="1"/>
    </xf>
    <xf numFmtId="0" fontId="31" fillId="10" borderId="0" xfId="0" applyFont="1" applyFill="1" applyAlignment="1">
      <alignment horizontal="left" vertical="center" wrapText="1" readingOrder="1"/>
    </xf>
    <xf numFmtId="0" fontId="31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2" fontId="4" fillId="11" borderId="56" xfId="2" applyNumberFormat="1" applyFont="1" applyFill="1" applyBorder="1" applyAlignment="1">
      <alignment horizontal="center" vertical="center" wrapText="1" readingOrder="1"/>
    </xf>
    <xf numFmtId="43" fontId="4" fillId="11" borderId="56" xfId="2" applyFont="1" applyFill="1" applyBorder="1" applyAlignment="1">
      <alignment horizontal="right" vertical="center" wrapText="1" readingOrder="1"/>
    </xf>
    <xf numFmtId="2" fontId="31" fillId="11" borderId="56" xfId="2" applyNumberFormat="1" applyFont="1" applyFill="1" applyBorder="1" applyAlignment="1">
      <alignment horizontal="center" vertical="center" wrapText="1" readingOrder="1"/>
    </xf>
    <xf numFmtId="2" fontId="31" fillId="11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1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0" fontId="31" fillId="10" borderId="57" xfId="0" applyFont="1" applyFill="1" applyBorder="1" applyAlignment="1">
      <alignment horizontal="left" vertical="center" wrapText="1" readingOrder="1"/>
    </xf>
    <xf numFmtId="187" fontId="4" fillId="10" borderId="58" xfId="0" applyNumberFormat="1" applyFont="1" applyFill="1" applyBorder="1" applyAlignment="1">
      <alignment horizontal="left" vertical="center" wrapText="1" readingOrder="1"/>
    </xf>
    <xf numFmtId="0" fontId="4" fillId="10" borderId="58" xfId="0" applyFont="1" applyFill="1" applyBorder="1" applyAlignment="1">
      <alignment horizontal="left" vertical="center" wrapText="1" readingOrder="1"/>
    </xf>
    <xf numFmtId="0" fontId="31" fillId="10" borderId="59" xfId="0" applyFont="1" applyFill="1" applyBorder="1" applyAlignment="1">
      <alignment horizontal="left" vertical="center" wrapText="1" readingOrder="1"/>
    </xf>
    <xf numFmtId="0" fontId="31" fillId="11" borderId="56" xfId="0" applyFont="1" applyFill="1" applyBorder="1" applyAlignment="1">
      <alignment horizontal="left" vertical="center" wrapText="1" readingOrder="1"/>
    </xf>
    <xf numFmtId="0" fontId="4" fillId="11" borderId="56" xfId="0" applyFont="1" applyFill="1" applyBorder="1" applyAlignment="1">
      <alignment horizontal="right" vertical="center" wrapText="1" readingOrder="1"/>
    </xf>
    <xf numFmtId="2" fontId="4" fillId="11" borderId="56" xfId="0" applyNumberFormat="1" applyFont="1" applyFill="1" applyBorder="1" applyAlignment="1">
      <alignment horizontal="center" vertical="center" wrapText="1" readingOrder="1"/>
    </xf>
    <xf numFmtId="2" fontId="31" fillId="11" borderId="56" xfId="0" applyNumberFormat="1" applyFont="1" applyFill="1" applyBorder="1" applyAlignment="1">
      <alignment horizontal="center" vertical="center" wrapText="1" readingOrder="1"/>
    </xf>
    <xf numFmtId="2" fontId="31" fillId="11" borderId="0" xfId="0" applyNumberFormat="1" applyFont="1" applyFill="1" applyAlignment="1">
      <alignment horizontal="center" vertical="center" wrapText="1" readingOrder="1"/>
    </xf>
    <xf numFmtId="0" fontId="30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30" fillId="9" borderId="59" xfId="0" applyFont="1" applyFill="1" applyBorder="1" applyAlignment="1">
      <alignment horizontal="left" vertical="center" wrapText="1" readingOrder="1"/>
    </xf>
    <xf numFmtId="0" fontId="30" fillId="9" borderId="0" xfId="0" applyFont="1" applyFill="1" applyAlignment="1">
      <alignment horizontal="left" vertical="center" wrapText="1" readingOrder="1"/>
    </xf>
    <xf numFmtId="0" fontId="31" fillId="12" borderId="56" xfId="0" applyFont="1" applyFill="1" applyBorder="1" applyAlignment="1">
      <alignment horizontal="left" vertical="center" wrapText="1" readingOrder="1"/>
    </xf>
    <xf numFmtId="187" fontId="4" fillId="12" borderId="56" xfId="0" applyNumberFormat="1" applyFont="1" applyFill="1" applyBorder="1" applyAlignment="1">
      <alignment horizontal="right" vertical="center" readingOrder="1"/>
    </xf>
    <xf numFmtId="2" fontId="4" fillId="12" borderId="56" xfId="2" applyNumberFormat="1" applyFont="1" applyFill="1" applyBorder="1" applyAlignment="1">
      <alignment horizontal="center" vertical="center" readingOrder="1"/>
    </xf>
    <xf numFmtId="2" fontId="31" fillId="12" borderId="56" xfId="2" applyNumberFormat="1" applyFont="1" applyFill="1" applyBorder="1" applyAlignment="1">
      <alignment horizontal="center" vertical="center" wrapText="1" readingOrder="1"/>
    </xf>
    <xf numFmtId="2" fontId="31" fillId="12" borderId="0" xfId="2" applyNumberFormat="1" applyFont="1" applyFill="1" applyBorder="1" applyAlignment="1">
      <alignment horizontal="center" vertical="center" wrapText="1" readingOrder="1"/>
    </xf>
    <xf numFmtId="0" fontId="31" fillId="12" borderId="56" xfId="0" applyFont="1" applyFill="1" applyBorder="1" applyAlignment="1">
      <alignment horizontal="left" vertical="center" readingOrder="1"/>
    </xf>
    <xf numFmtId="2" fontId="31" fillId="12" borderId="56" xfId="2" applyNumberFormat="1" applyFont="1" applyFill="1" applyBorder="1" applyAlignment="1">
      <alignment horizontal="center" vertical="center" readingOrder="1"/>
    </xf>
    <xf numFmtId="2" fontId="31" fillId="12" borderId="0" xfId="2" applyNumberFormat="1" applyFont="1" applyFill="1" applyBorder="1" applyAlignment="1">
      <alignment horizontal="center" vertical="center" readingOrder="1"/>
    </xf>
    <xf numFmtId="187" fontId="4" fillId="12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U186"/>
  <sheetViews>
    <sheetView tabSelected="1" topLeftCell="A10" zoomScale="55" zoomScaleNormal="55" workbookViewId="0">
      <selection activeCell="L26" sqref="L26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27" customWidth="1"/>
    <col min="4" max="4" width="22.5" style="5" customWidth="1"/>
    <col min="5" max="5" width="18.875" style="5" customWidth="1"/>
    <col min="6" max="6" width="16.625" style="191" customWidth="1"/>
    <col min="7" max="10" width="16.625" style="2" customWidth="1"/>
    <col min="11" max="11" width="23.875" style="239" customWidth="1"/>
    <col min="12" max="12" width="14.75" style="2" customWidth="1"/>
    <col min="13" max="13" width="15.375" style="2" customWidth="1"/>
    <col min="14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16384" width="9" style="2"/>
  </cols>
  <sheetData>
    <row r="1" spans="1:19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19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9" t="s">
        <v>4</v>
      </c>
      <c r="G2" s="10"/>
      <c r="H2" s="11" t="s">
        <v>5</v>
      </c>
      <c r="I2" s="12"/>
      <c r="J2" s="13" t="s">
        <v>6</v>
      </c>
      <c r="K2" s="14"/>
      <c r="L2" s="15"/>
      <c r="M2" s="16"/>
      <c r="N2" s="4"/>
      <c r="O2" s="4"/>
      <c r="P2" s="4"/>
      <c r="R2" s="4"/>
      <c r="S2" s="4"/>
    </row>
    <row r="3" spans="1:19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21" t="s">
        <v>8</v>
      </c>
      <c r="H3" s="21" t="s">
        <v>7</v>
      </c>
      <c r="I3" s="19" t="s">
        <v>8</v>
      </c>
      <c r="J3" s="22" t="s">
        <v>7</v>
      </c>
      <c r="K3" s="23" t="s">
        <v>8</v>
      </c>
      <c r="L3" s="24"/>
      <c r="M3" s="25"/>
    </row>
    <row r="4" spans="1:19" ht="29.25" customHeight="1" x14ac:dyDescent="0.2">
      <c r="A4" s="26" t="s">
        <v>9</v>
      </c>
      <c r="B4" s="27">
        <v>33</v>
      </c>
      <c r="C4" s="27">
        <v>38</v>
      </c>
      <c r="D4" s="28">
        <v>55</v>
      </c>
      <c r="E4" s="28">
        <v>61</v>
      </c>
      <c r="F4" s="28">
        <v>76</v>
      </c>
      <c r="G4" s="28">
        <v>81</v>
      </c>
      <c r="H4" s="28">
        <v>93</v>
      </c>
      <c r="I4" s="29">
        <v>100</v>
      </c>
      <c r="J4" s="30">
        <v>33</v>
      </c>
      <c r="K4" s="31">
        <v>38</v>
      </c>
      <c r="L4" s="32"/>
      <c r="M4" s="33"/>
      <c r="N4" s="34"/>
      <c r="O4" s="34"/>
      <c r="P4" s="34"/>
      <c r="R4" s="34"/>
      <c r="S4" s="34"/>
    </row>
    <row r="5" spans="1:19" ht="29.25" customHeight="1" x14ac:dyDescent="0.2">
      <c r="A5" s="35" t="s">
        <v>10</v>
      </c>
      <c r="B5" s="27">
        <v>37</v>
      </c>
      <c r="C5" s="27">
        <v>38</v>
      </c>
      <c r="D5" s="36">
        <v>60</v>
      </c>
      <c r="E5" s="36">
        <v>61</v>
      </c>
      <c r="F5" s="36">
        <v>83</v>
      </c>
      <c r="G5" s="36">
        <v>84</v>
      </c>
      <c r="H5" s="36">
        <v>98</v>
      </c>
      <c r="I5" s="37">
        <v>100</v>
      </c>
      <c r="J5" s="38">
        <v>37</v>
      </c>
      <c r="K5" s="39">
        <v>38</v>
      </c>
      <c r="L5" s="32"/>
      <c r="M5" s="33"/>
      <c r="N5" s="40"/>
      <c r="O5" s="40"/>
      <c r="P5" s="40"/>
      <c r="R5" s="40"/>
      <c r="S5" s="40"/>
    </row>
    <row r="6" spans="1:19" ht="29.25" customHeight="1" x14ac:dyDescent="0.2">
      <c r="A6" s="41" t="s">
        <v>11</v>
      </c>
      <c r="B6" s="27">
        <v>20</v>
      </c>
      <c r="C6" s="27">
        <v>36</v>
      </c>
      <c r="D6" s="42">
        <v>38</v>
      </c>
      <c r="E6" s="42">
        <v>59</v>
      </c>
      <c r="F6" s="42">
        <v>55</v>
      </c>
      <c r="G6" s="42">
        <v>69</v>
      </c>
      <c r="H6" s="42">
        <v>75</v>
      </c>
      <c r="I6" s="43">
        <v>100</v>
      </c>
      <c r="J6" s="44">
        <v>20</v>
      </c>
      <c r="K6" s="45">
        <v>36</v>
      </c>
      <c r="L6" s="32"/>
      <c r="M6" s="33"/>
      <c r="N6" s="34"/>
      <c r="O6" s="34"/>
      <c r="P6" s="34"/>
      <c r="R6" s="34"/>
      <c r="S6" s="34"/>
    </row>
    <row r="7" spans="1:19" ht="35.25" customHeight="1" x14ac:dyDescent="0.2">
      <c r="A7" s="46" t="s">
        <v>12</v>
      </c>
      <c r="B7" s="46"/>
      <c r="C7" s="46"/>
      <c r="D7" s="47"/>
      <c r="E7" s="47"/>
      <c r="F7" s="46"/>
      <c r="G7" s="46"/>
      <c r="H7" s="46"/>
      <c r="I7" s="46"/>
      <c r="J7" s="46"/>
      <c r="K7" s="46"/>
      <c r="L7" s="46"/>
      <c r="M7" s="46"/>
      <c r="N7" s="46"/>
      <c r="O7" s="48"/>
      <c r="P7" s="48"/>
      <c r="Q7" s="49" t="s">
        <v>13</v>
      </c>
      <c r="R7" s="49"/>
      <c r="S7" s="49"/>
    </row>
    <row r="8" spans="1:19" s="24" customFormat="1" ht="67.5" customHeight="1" x14ac:dyDescent="0.2">
      <c r="A8" s="50" t="s">
        <v>1</v>
      </c>
      <c r="B8" s="51" t="s">
        <v>14</v>
      </c>
      <c r="C8" s="52" t="s">
        <v>15</v>
      </c>
      <c r="D8" s="53" t="s">
        <v>16</v>
      </c>
      <c r="E8" s="51" t="s">
        <v>7</v>
      </c>
      <c r="F8" s="54" t="s">
        <v>17</v>
      </c>
      <c r="G8" s="55" t="s">
        <v>18</v>
      </c>
      <c r="H8" s="56" t="s">
        <v>19</v>
      </c>
      <c r="I8" s="57" t="s">
        <v>20</v>
      </c>
      <c r="J8" s="58" t="s">
        <v>19</v>
      </c>
      <c r="K8" s="59" t="s">
        <v>21</v>
      </c>
      <c r="L8" s="54" t="s">
        <v>22</v>
      </c>
      <c r="M8" s="55" t="s">
        <v>18</v>
      </c>
      <c r="N8" s="56" t="s">
        <v>19</v>
      </c>
      <c r="O8" s="57" t="s">
        <v>20</v>
      </c>
      <c r="P8" s="60" t="s">
        <v>19</v>
      </c>
      <c r="Q8" s="61" t="s">
        <v>23</v>
      </c>
      <c r="R8" s="62" t="s">
        <v>24</v>
      </c>
      <c r="S8" s="62" t="s">
        <v>25</v>
      </c>
    </row>
    <row r="9" spans="1:19" ht="33" customHeight="1" x14ac:dyDescent="0.2">
      <c r="A9" s="63" t="s">
        <v>26</v>
      </c>
      <c r="B9" s="64"/>
      <c r="C9" s="65"/>
      <c r="D9" s="66"/>
      <c r="E9" s="67"/>
      <c r="F9" s="65"/>
      <c r="G9" s="68"/>
      <c r="H9" s="69"/>
      <c r="I9" s="70"/>
      <c r="J9" s="71"/>
      <c r="K9" s="72"/>
      <c r="L9" s="65"/>
      <c r="M9" s="65"/>
      <c r="N9" s="73"/>
      <c r="O9" s="74"/>
      <c r="P9" s="74"/>
      <c r="Q9" s="64"/>
      <c r="R9" s="65"/>
      <c r="S9" s="65"/>
    </row>
    <row r="10" spans="1:19" s="90" customFormat="1" ht="37.5" customHeight="1" x14ac:dyDescent="0.2">
      <c r="A10" s="50" t="s">
        <v>9</v>
      </c>
      <c r="B10" s="75">
        <f>+B11+B12</f>
        <v>507599.23944847996</v>
      </c>
      <c r="C10" s="76">
        <f>+C11+C12</f>
        <v>0</v>
      </c>
      <c r="D10" s="77">
        <f>+D11+D12</f>
        <v>93340.08379420999</v>
      </c>
      <c r="E10" s="78">
        <f>+E11+E12</f>
        <v>177786.66004357999</v>
      </c>
      <c r="F10" s="79">
        <f>+E10*100/B10</f>
        <v>35.025005206223305</v>
      </c>
      <c r="G10" s="80">
        <v>33</v>
      </c>
      <c r="H10" s="81">
        <f>+F10-G10</f>
        <v>2.0250052062233053</v>
      </c>
      <c r="I10" s="82">
        <v>33</v>
      </c>
      <c r="J10" s="83">
        <f>+F10-I10</f>
        <v>2.0250052062233053</v>
      </c>
      <c r="K10" s="84">
        <f>+K11+K12</f>
        <v>271126.74383778998</v>
      </c>
      <c r="L10" s="85">
        <f>+K10*100/B10</f>
        <v>53.413544144072468</v>
      </c>
      <c r="M10" s="80">
        <v>38</v>
      </c>
      <c r="N10" s="81">
        <f>+L10-M10</f>
        <v>15.413544144072468</v>
      </c>
      <c r="O10" s="86">
        <v>38</v>
      </c>
      <c r="P10" s="87">
        <f>+L10-O10</f>
        <v>15.413544144072468</v>
      </c>
      <c r="Q10" s="88">
        <f>+B10-K10</f>
        <v>236472.49561068998</v>
      </c>
      <c r="R10" s="89"/>
      <c r="S10" s="89"/>
    </row>
    <row r="11" spans="1:19" s="104" customFormat="1" ht="37.5" customHeight="1" x14ac:dyDescent="0.2">
      <c r="A11" s="91" t="s">
        <v>10</v>
      </c>
      <c r="B11" s="92">
        <v>191005.91121431001</v>
      </c>
      <c r="C11" s="93">
        <v>0</v>
      </c>
      <c r="D11" s="94">
        <v>1454.52063084</v>
      </c>
      <c r="E11" s="95">
        <v>127212.33461821001</v>
      </c>
      <c r="F11" s="96">
        <f>+E11*100/B11</f>
        <v>66.601255327368818</v>
      </c>
      <c r="G11" s="97">
        <v>37</v>
      </c>
      <c r="H11" s="98">
        <f>+F11-G11</f>
        <v>29.601255327368818</v>
      </c>
      <c r="I11" s="99">
        <v>37</v>
      </c>
      <c r="J11" s="100">
        <f>+F11-I11</f>
        <v>29.601255327368818</v>
      </c>
      <c r="K11" s="95">
        <v>128666.85524905</v>
      </c>
      <c r="L11" s="96">
        <f>+K11*100/B11</f>
        <v>67.362760885805713</v>
      </c>
      <c r="M11" s="97">
        <v>38</v>
      </c>
      <c r="N11" s="98">
        <f>+L11-M11</f>
        <v>29.362760885805713</v>
      </c>
      <c r="O11" s="101">
        <v>38</v>
      </c>
      <c r="P11" s="102">
        <f>+L11-O11</f>
        <v>29.362760885805713</v>
      </c>
      <c r="Q11" s="103">
        <f>+B11-K11</f>
        <v>62339.055965260006</v>
      </c>
      <c r="R11" s="89"/>
      <c r="S11" s="89"/>
    </row>
    <row r="12" spans="1:19" s="104" customFormat="1" ht="37.5" customHeight="1" x14ac:dyDescent="0.2">
      <c r="A12" s="91" t="s">
        <v>11</v>
      </c>
      <c r="B12" s="92">
        <v>316593.32823416998</v>
      </c>
      <c r="C12" s="93">
        <v>0</v>
      </c>
      <c r="D12" s="105">
        <v>91885.563163369996</v>
      </c>
      <c r="E12" s="95">
        <v>50574.32542537</v>
      </c>
      <c r="F12" s="96">
        <f>+E12*100/B12</f>
        <v>15.974539232223625</v>
      </c>
      <c r="G12" s="97">
        <v>20</v>
      </c>
      <c r="H12" s="106">
        <f>+F12-G12</f>
        <v>-4.0254607677763747</v>
      </c>
      <c r="I12" s="99">
        <v>20</v>
      </c>
      <c r="J12" s="107">
        <f>+F12-I12</f>
        <v>-4.0254607677763747</v>
      </c>
      <c r="K12" s="95">
        <v>142459.88858874</v>
      </c>
      <c r="L12" s="96">
        <f>+K12*100/B12</f>
        <v>44.99775449575133</v>
      </c>
      <c r="M12" s="97">
        <v>36</v>
      </c>
      <c r="N12" s="98">
        <f>+L12-M12</f>
        <v>8.9977544957513302</v>
      </c>
      <c r="O12" s="101">
        <v>36</v>
      </c>
      <c r="P12" s="102">
        <f>+L12-O12</f>
        <v>8.9977544957513302</v>
      </c>
      <c r="Q12" s="103">
        <f>+B12-K12</f>
        <v>174133.43964542999</v>
      </c>
      <c r="R12" s="89"/>
      <c r="S12" s="89"/>
    </row>
    <row r="13" spans="1:19" ht="31.5" customHeight="1" x14ac:dyDescent="0.2">
      <c r="A13" s="108" t="s">
        <v>27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9"/>
      <c r="P13" s="109"/>
      <c r="Q13" s="110" t="s">
        <v>13</v>
      </c>
      <c r="R13" s="110"/>
      <c r="S13" s="110"/>
    </row>
    <row r="14" spans="1:19" s="24" customFormat="1" ht="67.5" customHeight="1" x14ac:dyDescent="0.2">
      <c r="A14" s="50" t="s">
        <v>1</v>
      </c>
      <c r="B14" s="111" t="s">
        <v>14</v>
      </c>
      <c r="C14" s="52" t="s">
        <v>15</v>
      </c>
      <c r="D14" s="53" t="s">
        <v>16</v>
      </c>
      <c r="E14" s="51" t="s">
        <v>7</v>
      </c>
      <c r="F14" s="54" t="s">
        <v>17</v>
      </c>
      <c r="G14" s="55" t="s">
        <v>18</v>
      </c>
      <c r="H14" s="56" t="s">
        <v>19</v>
      </c>
      <c r="I14" s="57" t="s">
        <v>20</v>
      </c>
      <c r="J14" s="58" t="s">
        <v>19</v>
      </c>
      <c r="K14" s="59" t="s">
        <v>21</v>
      </c>
      <c r="L14" s="54" t="s">
        <v>22</v>
      </c>
      <c r="M14" s="55" t="s">
        <v>18</v>
      </c>
      <c r="N14" s="112" t="s">
        <v>19</v>
      </c>
      <c r="O14" s="57" t="s">
        <v>20</v>
      </c>
      <c r="P14" s="58" t="s">
        <v>19</v>
      </c>
      <c r="Q14" s="113" t="s">
        <v>23</v>
      </c>
      <c r="R14" s="114" t="s">
        <v>24</v>
      </c>
      <c r="S14" s="62" t="s">
        <v>25</v>
      </c>
    </row>
    <row r="15" spans="1:19" ht="33" customHeight="1" x14ac:dyDescent="0.2">
      <c r="A15" s="115" t="s">
        <v>28</v>
      </c>
      <c r="B15" s="116"/>
      <c r="C15" s="117"/>
      <c r="D15" s="118"/>
      <c r="E15" s="119"/>
      <c r="F15" s="117"/>
      <c r="G15" s="120"/>
      <c r="H15" s="121"/>
      <c r="I15" s="120"/>
      <c r="J15" s="121"/>
      <c r="K15" s="118"/>
      <c r="L15" s="117"/>
      <c r="M15" s="117"/>
      <c r="N15" s="122"/>
      <c r="O15" s="117"/>
      <c r="P15" s="123"/>
      <c r="Q15" s="124"/>
      <c r="R15" s="118"/>
      <c r="S15" s="125"/>
    </row>
    <row r="16" spans="1:19" s="16" customFormat="1" ht="42.75" customHeight="1" x14ac:dyDescent="0.2">
      <c r="A16" s="126" t="s">
        <v>9</v>
      </c>
      <c r="B16" s="127">
        <f>+B17+B18</f>
        <v>22428992768.349998</v>
      </c>
      <c r="C16" s="128">
        <f>+C17+C18</f>
        <v>0</v>
      </c>
      <c r="D16" s="129">
        <f>+D17+D18</f>
        <v>2270314284.4499998</v>
      </c>
      <c r="E16" s="129">
        <f>+E17+E18</f>
        <v>11451220173.880001</v>
      </c>
      <c r="F16" s="130">
        <f>+E16*100/B16</f>
        <v>51.055436559946848</v>
      </c>
      <c r="G16" s="131">
        <v>33</v>
      </c>
      <c r="H16" s="132">
        <f>+F16-G16</f>
        <v>18.055436559946848</v>
      </c>
      <c r="I16" s="82">
        <v>33</v>
      </c>
      <c r="J16" s="83">
        <f>+F16-I16</f>
        <v>18.055436559946848</v>
      </c>
      <c r="K16" s="133">
        <f>+K17+K18</f>
        <v>13721534458.33</v>
      </c>
      <c r="L16" s="130">
        <f>+K16*100/B16</f>
        <v>61.1776667817769</v>
      </c>
      <c r="M16" s="131">
        <v>38</v>
      </c>
      <c r="N16" s="134">
        <f>+L16-M16</f>
        <v>23.1776667817769</v>
      </c>
      <c r="O16" s="86">
        <v>38</v>
      </c>
      <c r="P16" s="135">
        <f>+L16-O16</f>
        <v>23.1776667817769</v>
      </c>
      <c r="Q16" s="136">
        <f>+B16-K16</f>
        <v>8707458310.0199986</v>
      </c>
      <c r="R16" s="89">
        <v>1</v>
      </c>
      <c r="S16" s="89">
        <v>6</v>
      </c>
    </row>
    <row r="17" spans="1:19" ht="42.75" customHeight="1" x14ac:dyDescent="0.2">
      <c r="A17" s="137" t="s">
        <v>10</v>
      </c>
      <c r="B17" s="138">
        <v>10530280645.48</v>
      </c>
      <c r="C17" s="139">
        <v>0</v>
      </c>
      <c r="D17" s="140">
        <v>51062935.929999992</v>
      </c>
      <c r="E17" s="141">
        <v>7898527197.71</v>
      </c>
      <c r="F17" s="142">
        <f>+E17*100/B17</f>
        <v>75.007755857868332</v>
      </c>
      <c r="G17" s="143">
        <v>37</v>
      </c>
      <c r="H17" s="144">
        <f>+F17-G17</f>
        <v>38.007755857868332</v>
      </c>
      <c r="I17" s="99">
        <v>37</v>
      </c>
      <c r="J17" s="100">
        <f>+F17-I17</f>
        <v>38.007755857868332</v>
      </c>
      <c r="K17" s="145">
        <v>7949590133.6399994</v>
      </c>
      <c r="L17" s="142">
        <f>+K17*100/B17</f>
        <v>75.49267110038771</v>
      </c>
      <c r="M17" s="143">
        <v>38</v>
      </c>
      <c r="N17" s="146">
        <f>+L17-M17</f>
        <v>37.49267110038771</v>
      </c>
      <c r="O17" s="101">
        <v>38</v>
      </c>
      <c r="P17" s="147">
        <f>+L17-O17</f>
        <v>37.49267110038771</v>
      </c>
      <c r="Q17" s="148">
        <f>+B17-K17</f>
        <v>2580690511.8400002</v>
      </c>
      <c r="R17" s="149"/>
      <c r="S17" s="89"/>
    </row>
    <row r="18" spans="1:19" ht="42.75" customHeight="1" x14ac:dyDescent="0.2">
      <c r="A18" s="150" t="s">
        <v>11</v>
      </c>
      <c r="B18" s="151">
        <v>11898712122.870001</v>
      </c>
      <c r="C18" s="139">
        <v>0</v>
      </c>
      <c r="D18" s="140">
        <v>2219251348.52</v>
      </c>
      <c r="E18" s="141">
        <v>3552692976.1700001</v>
      </c>
      <c r="F18" s="142">
        <f>+E18*100/B18</f>
        <v>29.857794183805172</v>
      </c>
      <c r="G18" s="143">
        <v>20</v>
      </c>
      <c r="H18" s="144">
        <f>+F18-G18</f>
        <v>9.8577941838051721</v>
      </c>
      <c r="I18" s="99">
        <v>20</v>
      </c>
      <c r="J18" s="100">
        <f>+F18-I18</f>
        <v>9.8577941838051721</v>
      </c>
      <c r="K18" s="145">
        <v>5771944324.6900005</v>
      </c>
      <c r="L18" s="142">
        <f>+K18*100/B18</f>
        <v>48.508983704177489</v>
      </c>
      <c r="M18" s="143">
        <v>36</v>
      </c>
      <c r="N18" s="146">
        <f>+L18-M18</f>
        <v>12.508983704177489</v>
      </c>
      <c r="O18" s="101">
        <v>36</v>
      </c>
      <c r="P18" s="147">
        <f>+L18-O18</f>
        <v>12.508983704177489</v>
      </c>
      <c r="Q18" s="148">
        <f>+B18-K18</f>
        <v>6126767798.1800003</v>
      </c>
      <c r="R18" s="149">
        <v>2</v>
      </c>
      <c r="S18" s="89">
        <v>22</v>
      </c>
    </row>
    <row r="19" spans="1:19" ht="42.75" customHeight="1" x14ac:dyDescent="0.2">
      <c r="A19" s="152" t="s">
        <v>29</v>
      </c>
      <c r="B19" s="151">
        <v>0</v>
      </c>
      <c r="C19" s="139">
        <v>0</v>
      </c>
      <c r="D19" s="153">
        <v>0</v>
      </c>
      <c r="E19" s="141">
        <v>0</v>
      </c>
      <c r="F19" s="142"/>
      <c r="G19" s="143">
        <v>20</v>
      </c>
      <c r="H19" s="154"/>
      <c r="I19" s="99">
        <v>20</v>
      </c>
      <c r="J19" s="107"/>
      <c r="K19" s="145">
        <v>0</v>
      </c>
      <c r="L19" s="142"/>
      <c r="M19" s="143">
        <v>36</v>
      </c>
      <c r="N19" s="155"/>
      <c r="O19" s="101">
        <v>36</v>
      </c>
      <c r="P19" s="156"/>
      <c r="Q19" s="148">
        <f>+B19-K19</f>
        <v>0</v>
      </c>
      <c r="R19" s="149"/>
      <c r="S19" s="89"/>
    </row>
    <row r="20" spans="1:19" ht="33" hidden="1" customHeight="1" x14ac:dyDescent="0.2">
      <c r="A20" s="158" t="s">
        <v>30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60"/>
      <c r="P20" s="160"/>
      <c r="Q20" s="161" t="s">
        <v>31</v>
      </c>
      <c r="R20" s="161"/>
      <c r="S20" s="162"/>
    </row>
    <row r="21" spans="1:19" ht="81" hidden="1" customHeight="1" x14ac:dyDescent="0.2">
      <c r="A21" s="50" t="s">
        <v>1</v>
      </c>
      <c r="B21" s="111" t="s">
        <v>14</v>
      </c>
      <c r="C21" s="52" t="s">
        <v>15</v>
      </c>
      <c r="D21" s="53" t="s">
        <v>16</v>
      </c>
      <c r="E21" s="51" t="s">
        <v>32</v>
      </c>
      <c r="F21" s="54" t="s">
        <v>17</v>
      </c>
      <c r="G21" s="55" t="s">
        <v>18</v>
      </c>
      <c r="H21" s="56" t="s">
        <v>19</v>
      </c>
      <c r="I21" s="57" t="s">
        <v>20</v>
      </c>
      <c r="J21" s="58" t="s">
        <v>19</v>
      </c>
      <c r="K21" s="59" t="s">
        <v>33</v>
      </c>
      <c r="L21" s="54" t="s">
        <v>34</v>
      </c>
      <c r="M21" s="55" t="s">
        <v>18</v>
      </c>
      <c r="N21" s="112" t="s">
        <v>19</v>
      </c>
      <c r="O21" s="57" t="s">
        <v>20</v>
      </c>
      <c r="P21" s="58" t="s">
        <v>19</v>
      </c>
      <c r="Q21" s="113"/>
      <c r="R21" s="114"/>
      <c r="S21" s="62"/>
    </row>
    <row r="22" spans="1:19" ht="42.75" hidden="1" customHeight="1" x14ac:dyDescent="0.2">
      <c r="A22" s="163" t="s">
        <v>35</v>
      </c>
      <c r="B22" s="151"/>
      <c r="C22" s="139"/>
      <c r="D22" s="153"/>
      <c r="E22" s="141">
        <v>1766489.32</v>
      </c>
      <c r="F22" s="142"/>
      <c r="G22" s="143"/>
      <c r="H22" s="154"/>
      <c r="I22" s="99"/>
      <c r="J22" s="107"/>
      <c r="K22" s="145">
        <v>2210722.5700000003</v>
      </c>
      <c r="L22" s="142"/>
      <c r="M22" s="143"/>
      <c r="N22" s="155"/>
      <c r="O22" s="101"/>
      <c r="P22" s="156"/>
      <c r="Q22" s="148"/>
      <c r="R22" s="149"/>
      <c r="S22" s="89"/>
    </row>
    <row r="23" spans="1:19" s="168" customFormat="1" ht="36" customHeight="1" x14ac:dyDescent="0.2">
      <c r="A23" s="164" t="s">
        <v>36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6"/>
      <c r="M23" s="166"/>
      <c r="N23" s="166"/>
      <c r="O23" s="166"/>
      <c r="P23" s="166"/>
      <c r="Q23" s="167"/>
      <c r="R23" s="166"/>
      <c r="S23" s="166"/>
    </row>
    <row r="24" spans="1:19" s="180" customFormat="1" ht="86.1" customHeight="1" x14ac:dyDescent="0.2">
      <c r="A24" s="169" t="s">
        <v>1</v>
      </c>
      <c r="B24" s="170" t="s">
        <v>14</v>
      </c>
      <c r="C24" s="171" t="s">
        <v>37</v>
      </c>
      <c r="D24" s="172" t="s">
        <v>38</v>
      </c>
      <c r="E24" s="170" t="s">
        <v>7</v>
      </c>
      <c r="F24" s="173" t="s">
        <v>17</v>
      </c>
      <c r="G24" s="174" t="s">
        <v>39</v>
      </c>
      <c r="H24" s="173" t="s">
        <v>22</v>
      </c>
      <c r="I24" s="175" t="s">
        <v>40</v>
      </c>
      <c r="J24" s="176" t="s">
        <v>41</v>
      </c>
      <c r="K24" s="176" t="s">
        <v>42</v>
      </c>
      <c r="L24" s="177"/>
      <c r="M24" s="177"/>
      <c r="N24" s="178"/>
      <c r="O24" s="178"/>
      <c r="P24" s="178"/>
      <c r="Q24" s="179"/>
      <c r="R24" s="179"/>
      <c r="S24" s="179"/>
    </row>
    <row r="25" spans="1:19" s="4" customFormat="1" ht="60" customHeight="1" x14ac:dyDescent="0.2">
      <c r="A25" s="181" t="s">
        <v>43</v>
      </c>
      <c r="B25" s="182">
        <v>4749241337.6300001</v>
      </c>
      <c r="C25" s="182">
        <v>587974286.74000001</v>
      </c>
      <c r="D25" s="183">
        <v>2261708258.8200002</v>
      </c>
      <c r="E25" s="182">
        <v>1896967530.9200008</v>
      </c>
      <c r="F25" s="184">
        <f>+E25*100/B25</f>
        <v>39.942538103709822</v>
      </c>
      <c r="G25" s="185">
        <f>+D25+E25+C25</f>
        <v>4746650076.4800005</v>
      </c>
      <c r="H25" s="184">
        <f>+G25*100/B25</f>
        <v>99.945438419196179</v>
      </c>
      <c r="I25" s="185">
        <v>2591261.1500000004</v>
      </c>
      <c r="J25" s="185">
        <v>0</v>
      </c>
      <c r="K25" s="186">
        <f>+B25-E25</f>
        <v>2852273806.7099991</v>
      </c>
      <c r="L25" s="187"/>
      <c r="M25" s="188"/>
      <c r="N25" s="189"/>
      <c r="O25" s="189"/>
      <c r="P25" s="189"/>
      <c r="Q25" s="189"/>
      <c r="R25" s="157"/>
      <c r="S25" s="190"/>
    </row>
    <row r="26" spans="1:19" s="4" customFormat="1" ht="60" customHeight="1" x14ac:dyDescent="0.2">
      <c r="A26" s="181" t="s">
        <v>44</v>
      </c>
      <c r="B26" s="182">
        <v>1671654943.8</v>
      </c>
      <c r="C26" s="182">
        <v>68731098.050000012</v>
      </c>
      <c r="D26" s="183">
        <v>769075848.75000012</v>
      </c>
      <c r="E26" s="182">
        <v>833748491.9799999</v>
      </c>
      <c r="F26" s="184">
        <f>+E26*100/B26</f>
        <v>49.875633429751105</v>
      </c>
      <c r="G26" s="185">
        <f>+D26+E26+C26</f>
        <v>1671555438.78</v>
      </c>
      <c r="H26" s="184">
        <f>+G26*100/B26</f>
        <v>99.994047514388726</v>
      </c>
      <c r="I26" s="185">
        <v>99505.02</v>
      </c>
      <c r="J26" s="185">
        <v>0</v>
      </c>
      <c r="K26" s="186">
        <f>+B26-E26</f>
        <v>837906451.82000005</v>
      </c>
      <c r="L26" s="187"/>
      <c r="M26" s="188"/>
      <c r="N26" s="189"/>
      <c r="O26" s="189"/>
      <c r="P26" s="189"/>
      <c r="Q26" s="189"/>
      <c r="R26" s="157"/>
      <c r="S26" s="190"/>
    </row>
    <row r="27" spans="1:19" s="193" customFormat="1" ht="27" customHeight="1" x14ac:dyDescent="0.25">
      <c r="A27" s="192" t="s">
        <v>45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</row>
    <row r="28" spans="1:19" ht="36" hidden="1" customHeight="1" x14ac:dyDescent="0.2">
      <c r="A28" s="1" t="s">
        <v>46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94" t="s">
        <v>47</v>
      </c>
      <c r="P28" s="194"/>
      <c r="Q28" s="194"/>
      <c r="R28" s="194"/>
      <c r="S28" s="194"/>
    </row>
    <row r="29" spans="1:19" s="205" customFormat="1" ht="45.75" hidden="1" customHeight="1" x14ac:dyDescent="0.2">
      <c r="A29" s="195" t="s">
        <v>48</v>
      </c>
      <c r="B29" s="196"/>
      <c r="C29" s="197"/>
      <c r="D29" s="198"/>
      <c r="E29" s="199"/>
      <c r="F29" s="197"/>
      <c r="G29" s="200"/>
      <c r="H29" s="201"/>
      <c r="I29" s="200"/>
      <c r="J29" s="201"/>
      <c r="K29" s="198"/>
      <c r="L29" s="197"/>
      <c r="M29" s="197"/>
      <c r="N29" s="202"/>
      <c r="O29" s="197"/>
      <c r="P29" s="203"/>
      <c r="Q29" s="198"/>
      <c r="R29" s="198"/>
      <c r="S29" s="204"/>
    </row>
    <row r="30" spans="1:19" ht="70.5" hidden="1" customHeight="1" x14ac:dyDescent="0.2">
      <c r="A30" s="206" t="s">
        <v>1</v>
      </c>
      <c r="B30" s="207" t="s">
        <v>14</v>
      </c>
      <c r="C30" s="208" t="s">
        <v>15</v>
      </c>
      <c r="D30" s="209" t="s">
        <v>16</v>
      </c>
      <c r="E30" s="210" t="s">
        <v>7</v>
      </c>
      <c r="F30" s="211" t="s">
        <v>17</v>
      </c>
      <c r="G30" s="212" t="s">
        <v>49</v>
      </c>
      <c r="H30" s="213" t="s">
        <v>19</v>
      </c>
      <c r="I30" s="214" t="s">
        <v>50</v>
      </c>
      <c r="J30" s="215" t="s">
        <v>19</v>
      </c>
      <c r="K30" s="174" t="s">
        <v>39</v>
      </c>
      <c r="L30" s="211" t="s">
        <v>22</v>
      </c>
      <c r="M30" s="212" t="s">
        <v>49</v>
      </c>
      <c r="N30" s="216" t="s">
        <v>19</v>
      </c>
      <c r="O30" s="214" t="s">
        <v>50</v>
      </c>
      <c r="P30" s="215" t="s">
        <v>19</v>
      </c>
      <c r="Q30" s="217" t="s">
        <v>23</v>
      </c>
      <c r="R30" s="218" t="s">
        <v>24</v>
      </c>
      <c r="S30" s="219" t="s">
        <v>25</v>
      </c>
    </row>
    <row r="31" spans="1:19" s="227" customFormat="1" ht="45.75" hidden="1" customHeight="1" x14ac:dyDescent="0.2">
      <c r="A31" s="220" t="s">
        <v>9</v>
      </c>
      <c r="B31" s="127">
        <f>+B32+B33</f>
        <v>702965800.00000024</v>
      </c>
      <c r="C31" s="128">
        <f>+C32+C33</f>
        <v>0</v>
      </c>
      <c r="D31" s="221">
        <f>+D32+D33</f>
        <v>340116220.89999998</v>
      </c>
      <c r="E31" s="129">
        <f>+E32+E33</f>
        <v>73892256.460000008</v>
      </c>
      <c r="F31" s="130">
        <f>+E31*100/B31</f>
        <v>10.511500909432575</v>
      </c>
      <c r="G31" s="131">
        <v>75</v>
      </c>
      <c r="H31" s="222">
        <f>+F31-G31</f>
        <v>-64.48849909056743</v>
      </c>
      <c r="I31" s="82">
        <v>75</v>
      </c>
      <c r="J31" s="223">
        <f>+F31-I31</f>
        <v>-64.48849909056743</v>
      </c>
      <c r="K31" s="133">
        <f>+K32+K33</f>
        <v>414008477.36000001</v>
      </c>
      <c r="L31" s="130">
        <f>+K31*100/B31</f>
        <v>58.894540439947413</v>
      </c>
      <c r="M31" s="131">
        <v>80</v>
      </c>
      <c r="N31" s="224">
        <f>+L31-M31</f>
        <v>-21.105459560052587</v>
      </c>
      <c r="O31" s="86">
        <v>80</v>
      </c>
      <c r="P31" s="225">
        <f>+L31-O31</f>
        <v>-21.105459560052587</v>
      </c>
      <c r="Q31" s="226">
        <f>+B31-K31</f>
        <v>288957322.64000022</v>
      </c>
      <c r="R31" s="89"/>
      <c r="S31" s="89"/>
    </row>
    <row r="32" spans="1:19" ht="45.75" hidden="1" customHeight="1" x14ac:dyDescent="0.2">
      <c r="A32" s="228" t="s">
        <v>10</v>
      </c>
      <c r="B32" s="138">
        <v>241684900.00000009</v>
      </c>
      <c r="C32" s="229">
        <v>0</v>
      </c>
      <c r="D32" s="230">
        <v>31996396.899999999</v>
      </c>
      <c r="E32" s="141">
        <v>63592686.460000001</v>
      </c>
      <c r="F32" s="142">
        <f>+E32*100/B32</f>
        <v>26.312229874518422</v>
      </c>
      <c r="G32" s="143">
        <v>80</v>
      </c>
      <c r="H32" s="231">
        <f>+F32-G32</f>
        <v>-53.687770125481578</v>
      </c>
      <c r="I32" s="99">
        <v>80</v>
      </c>
      <c r="J32" s="232">
        <f>+F32-I32</f>
        <v>-53.687770125481578</v>
      </c>
      <c r="K32" s="145">
        <v>95589083.359999999</v>
      </c>
      <c r="L32" s="142">
        <f>+K32*100/B32</f>
        <v>39.551119395543523</v>
      </c>
      <c r="M32" s="143">
        <v>81</v>
      </c>
      <c r="N32" s="233">
        <f>+L32-M32</f>
        <v>-41.448880604456477</v>
      </c>
      <c r="O32" s="101">
        <v>81</v>
      </c>
      <c r="P32" s="234">
        <f>+L32-O32</f>
        <v>-41.448880604456477</v>
      </c>
      <c r="Q32" s="148">
        <f>+B32-K32</f>
        <v>146095816.6400001</v>
      </c>
      <c r="R32" s="149"/>
      <c r="S32" s="89"/>
    </row>
    <row r="33" spans="1:19" s="227" customFormat="1" ht="45.75" hidden="1" customHeight="1" x14ac:dyDescent="0.2">
      <c r="A33" s="235" t="s">
        <v>11</v>
      </c>
      <c r="B33" s="151">
        <v>461280900.00000012</v>
      </c>
      <c r="C33" s="229">
        <v>0</v>
      </c>
      <c r="D33" s="230">
        <v>308119824</v>
      </c>
      <c r="E33" s="141">
        <v>10299570</v>
      </c>
      <c r="F33" s="142">
        <f>+E33*100/B33</f>
        <v>2.23281952493589</v>
      </c>
      <c r="G33" s="143">
        <v>54</v>
      </c>
      <c r="H33" s="231">
        <f>+F33-G33</f>
        <v>-51.767180475064109</v>
      </c>
      <c r="I33" s="99">
        <v>54</v>
      </c>
      <c r="J33" s="232">
        <f>+F33-I33</f>
        <v>-51.767180475064109</v>
      </c>
      <c r="K33" s="145">
        <v>318419394</v>
      </c>
      <c r="L33" s="142">
        <f>+K33*100/B33</f>
        <v>69.029390551397185</v>
      </c>
      <c r="M33" s="143">
        <v>77</v>
      </c>
      <c r="N33" s="233">
        <f>+L33-M33</f>
        <v>-7.970609448602815</v>
      </c>
      <c r="O33" s="101">
        <v>77</v>
      </c>
      <c r="P33" s="234">
        <f>+L33-O33</f>
        <v>-7.970609448602815</v>
      </c>
      <c r="Q33" s="148">
        <f>+B33-K33</f>
        <v>142861506.00000012</v>
      </c>
      <c r="R33" s="149"/>
      <c r="S33" s="89"/>
    </row>
    <row r="34" spans="1:19" s="227" customFormat="1" ht="21" hidden="1" customHeight="1" x14ac:dyDescent="0.25">
      <c r="A34" s="236" t="s">
        <v>45</v>
      </c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  <c r="O34" s="236"/>
      <c r="P34" s="236"/>
      <c r="Q34" s="236"/>
      <c r="R34" s="236"/>
      <c r="S34" s="236"/>
    </row>
    <row r="35" spans="1:19" s="227" customFormat="1" ht="45.75" hidden="1" customHeight="1" thickBot="1" x14ac:dyDescent="0.2">
      <c r="A35" s="2"/>
      <c r="B35" s="157"/>
      <c r="C35" s="237"/>
      <c r="D35" s="157"/>
      <c r="E35" s="238"/>
      <c r="F35" s="2"/>
      <c r="G35" s="2"/>
      <c r="H35" s="239"/>
      <c r="I35" s="239"/>
      <c r="J35" s="239"/>
      <c r="K35" s="2"/>
      <c r="L35" s="2"/>
      <c r="M35" s="2"/>
      <c r="N35" s="5"/>
      <c r="O35" s="5"/>
      <c r="P35" s="5"/>
      <c r="Q35" s="2"/>
      <c r="R35" s="2"/>
    </row>
    <row r="36" spans="1:19" s="227" customFormat="1" ht="45.75" hidden="1" customHeight="1" x14ac:dyDescent="0.2">
      <c r="A36" s="240" t="s">
        <v>1</v>
      </c>
      <c r="B36" s="241" t="s">
        <v>14</v>
      </c>
      <c r="C36" s="242" t="s">
        <v>51</v>
      </c>
      <c r="D36" s="243"/>
      <c r="E36" s="244"/>
      <c r="F36" s="243"/>
      <c r="G36" s="2"/>
      <c r="H36" s="2"/>
      <c r="I36" s="2"/>
      <c r="J36" s="2"/>
      <c r="K36" s="239"/>
      <c r="L36" s="2"/>
      <c r="M36" s="2"/>
      <c r="N36" s="2"/>
      <c r="O36" s="2"/>
      <c r="P36" s="2"/>
      <c r="Q36" s="5"/>
      <c r="R36" s="2"/>
      <c r="S36" s="2"/>
    </row>
    <row r="37" spans="1:19" s="227" customFormat="1" ht="45.75" hidden="1" customHeight="1" thickBot="1" x14ac:dyDescent="0.25">
      <c r="A37" s="245"/>
      <c r="B37" s="246"/>
      <c r="C37" s="247"/>
      <c r="D37" s="248"/>
      <c r="E37" s="249"/>
      <c r="F37" s="248"/>
      <c r="G37" s="2"/>
      <c r="H37" s="2"/>
      <c r="I37" s="2"/>
      <c r="J37" s="2"/>
      <c r="K37" s="239"/>
      <c r="L37" s="2"/>
      <c r="M37" s="2"/>
      <c r="N37" s="2"/>
      <c r="O37" s="2"/>
      <c r="P37" s="2"/>
      <c r="Q37" s="5"/>
      <c r="R37" s="2"/>
      <c r="S37" s="2"/>
    </row>
    <row r="38" spans="1:19" s="227" customFormat="1" ht="45.75" hidden="1" customHeight="1" thickBot="1" x14ac:dyDescent="0.25">
      <c r="A38" s="250" t="s">
        <v>9</v>
      </c>
      <c r="B38" s="251">
        <v>2756171351.6100006</v>
      </c>
      <c r="C38" s="252">
        <v>2141187121.77</v>
      </c>
      <c r="D38" s="252"/>
      <c r="E38" s="252"/>
      <c r="F38" s="253"/>
      <c r="G38" s="2"/>
      <c r="H38" s="2"/>
      <c r="I38" s="2"/>
      <c r="J38" s="2"/>
      <c r="K38" s="239"/>
      <c r="L38" s="2"/>
      <c r="M38" s="2"/>
      <c r="N38" s="2"/>
      <c r="O38" s="2"/>
      <c r="P38" s="2"/>
      <c r="Q38" s="5"/>
      <c r="R38" s="2"/>
      <c r="S38" s="2"/>
    </row>
    <row r="39" spans="1:19" s="227" customFormat="1" ht="45.75" hidden="1" customHeight="1" thickBot="1" x14ac:dyDescent="0.25">
      <c r="A39" s="250" t="s">
        <v>52</v>
      </c>
      <c r="B39" s="251">
        <v>2394559480.2300005</v>
      </c>
      <c r="C39" s="252">
        <v>1804632982.97</v>
      </c>
      <c r="D39" s="252"/>
      <c r="E39" s="252"/>
      <c r="F39" s="253"/>
      <c r="G39" s="2"/>
      <c r="H39" s="2"/>
      <c r="I39" s="2"/>
      <c r="J39" s="2"/>
      <c r="K39" s="239"/>
      <c r="L39" s="2"/>
      <c r="M39" s="2"/>
      <c r="N39" s="2"/>
      <c r="O39" s="2"/>
      <c r="P39" s="2"/>
      <c r="Q39" s="5"/>
      <c r="R39" s="2"/>
      <c r="S39" s="2"/>
    </row>
    <row r="40" spans="1:19" s="227" customFormat="1" ht="45.75" hidden="1" customHeight="1" thickBot="1" x14ac:dyDescent="0.25">
      <c r="A40" s="254" t="s">
        <v>53</v>
      </c>
      <c r="B40" s="255">
        <v>26618195.989999998</v>
      </c>
      <c r="C40" s="255">
        <v>24037520.32</v>
      </c>
      <c r="D40" s="255"/>
      <c r="E40" s="255"/>
      <c r="F40" s="256"/>
      <c r="G40" s="2"/>
      <c r="H40" s="2"/>
      <c r="I40" s="2"/>
      <c r="J40" s="2"/>
      <c r="K40" s="239"/>
      <c r="L40" s="2"/>
      <c r="M40" s="2"/>
      <c r="N40" s="2"/>
      <c r="O40" s="2"/>
      <c r="P40" s="2"/>
      <c r="Q40" s="5"/>
      <c r="R40" s="2"/>
      <c r="S40" s="2"/>
    </row>
    <row r="41" spans="1:19" s="227" customFormat="1" ht="45.75" hidden="1" customHeight="1" thickBot="1" x14ac:dyDescent="0.25">
      <c r="A41" s="254" t="s">
        <v>54</v>
      </c>
      <c r="B41" s="255">
        <v>1807911464.2400002</v>
      </c>
      <c r="C41" s="257">
        <v>1659853361.6500001</v>
      </c>
      <c r="D41" s="257"/>
      <c r="E41" s="257"/>
      <c r="F41" s="256"/>
      <c r="G41" s="2"/>
      <c r="H41" s="2"/>
      <c r="I41" s="2"/>
      <c r="J41" s="2"/>
      <c r="K41" s="239"/>
      <c r="L41" s="2"/>
      <c r="M41" s="2"/>
      <c r="N41" s="2"/>
      <c r="O41" s="2"/>
      <c r="P41" s="2"/>
      <c r="Q41" s="5"/>
      <c r="R41" s="2"/>
      <c r="S41" s="2"/>
    </row>
    <row r="42" spans="1:19" s="227" customFormat="1" ht="45.75" hidden="1" customHeight="1" thickBot="1" x14ac:dyDescent="0.25">
      <c r="A42" s="254" t="s">
        <v>55</v>
      </c>
      <c r="B42" s="255">
        <v>560029820</v>
      </c>
      <c r="C42" s="257">
        <v>120742101</v>
      </c>
      <c r="D42" s="257"/>
      <c r="E42" s="257"/>
      <c r="F42" s="256"/>
      <c r="G42" s="2"/>
      <c r="H42" s="2"/>
      <c r="I42" s="2"/>
      <c r="J42" s="2"/>
      <c r="K42" s="239"/>
      <c r="L42" s="2"/>
      <c r="M42" s="2"/>
      <c r="N42" s="2"/>
      <c r="O42" s="2"/>
      <c r="P42" s="2"/>
      <c r="Q42" s="5"/>
      <c r="R42" s="2"/>
      <c r="S42" s="2"/>
    </row>
    <row r="43" spans="1:19" s="227" customFormat="1" ht="45.75" hidden="1" customHeight="1" thickBot="1" x14ac:dyDescent="0.25">
      <c r="A43" s="250" t="s">
        <v>56</v>
      </c>
      <c r="B43" s="251">
        <v>361611871.38</v>
      </c>
      <c r="C43" s="252">
        <v>336554138.79999995</v>
      </c>
      <c r="D43" s="252"/>
      <c r="E43" s="252"/>
      <c r="F43" s="253"/>
      <c r="G43" s="2"/>
      <c r="H43" s="2"/>
      <c r="I43" s="2"/>
      <c r="J43" s="2"/>
      <c r="K43" s="239"/>
      <c r="L43" s="2"/>
      <c r="M43" s="2"/>
      <c r="N43" s="2"/>
      <c r="O43" s="2"/>
      <c r="P43" s="2"/>
      <c r="Q43" s="5"/>
      <c r="R43" s="2"/>
      <c r="S43" s="2"/>
    </row>
    <row r="44" spans="1:19" s="227" customFormat="1" ht="45.75" hidden="1" customHeight="1" thickBot="1" x14ac:dyDescent="0.2">
      <c r="A44" s="2"/>
      <c r="B44" s="5"/>
      <c r="E44" s="5"/>
      <c r="F44" s="191"/>
      <c r="G44" s="2"/>
      <c r="H44" s="2"/>
      <c r="I44" s="2"/>
      <c r="J44" s="2"/>
      <c r="K44" s="239"/>
      <c r="L44" s="2"/>
      <c r="M44" s="2"/>
      <c r="N44" s="2"/>
      <c r="O44" s="2"/>
      <c r="P44" s="2"/>
      <c r="Q44" s="5"/>
      <c r="R44" s="2"/>
      <c r="S44" s="2"/>
    </row>
    <row r="45" spans="1:19" s="227" customFormat="1" ht="45.75" hidden="1" customHeight="1" x14ac:dyDescent="0.2">
      <c r="A45" s="240" t="s">
        <v>14</v>
      </c>
      <c r="B45" s="241" t="s">
        <v>51</v>
      </c>
      <c r="C45" s="242" t="s">
        <v>57</v>
      </c>
      <c r="D45" s="243"/>
      <c r="E45" s="244"/>
      <c r="F45" s="191"/>
      <c r="G45" s="2"/>
      <c r="H45" s="2"/>
      <c r="I45" s="2"/>
      <c r="J45" s="2"/>
      <c r="K45" s="239"/>
      <c r="L45" s="2"/>
      <c r="M45" s="2"/>
      <c r="N45" s="2"/>
      <c r="O45" s="2"/>
      <c r="P45" s="2"/>
      <c r="Q45" s="5"/>
      <c r="R45" s="2"/>
      <c r="S45" s="2"/>
    </row>
    <row r="46" spans="1:19" s="227" customFormat="1" ht="45.75" hidden="1" customHeight="1" thickBot="1" x14ac:dyDescent="0.25">
      <c r="A46" s="245"/>
      <c r="B46" s="246"/>
      <c r="C46" s="247"/>
      <c r="D46" s="248"/>
      <c r="E46" s="249"/>
      <c r="F46" s="191"/>
      <c r="G46" s="2"/>
      <c r="H46" s="2"/>
      <c r="I46" s="2"/>
      <c r="J46" s="2"/>
      <c r="K46" s="239"/>
      <c r="L46" s="2"/>
      <c r="M46" s="2"/>
      <c r="N46" s="2"/>
      <c r="O46" s="2"/>
      <c r="P46" s="2"/>
      <c r="Q46" s="5"/>
      <c r="R46" s="2"/>
      <c r="S46" s="2"/>
    </row>
    <row r="47" spans="1:19" ht="45.75" hidden="1" customHeight="1" thickBot="1" x14ac:dyDescent="0.25">
      <c r="A47" s="258">
        <v>2272.61</v>
      </c>
      <c r="B47" s="249">
        <v>1304.3499999999999</v>
      </c>
      <c r="C47" s="259">
        <v>57.394361549055922</v>
      </c>
      <c r="D47" s="259"/>
      <c r="E47" s="249"/>
    </row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x14ac:dyDescent="0.2"/>
    <row r="54" spans="1:18" ht="45.75" hidden="1" customHeight="1" thickBot="1" x14ac:dyDescent="0.25">
      <c r="A54" s="260" t="s">
        <v>14</v>
      </c>
      <c r="B54" s="261" t="s">
        <v>58</v>
      </c>
      <c r="C54" s="20" t="s">
        <v>59</v>
      </c>
      <c r="D54" s="262"/>
      <c r="E54" s="263"/>
      <c r="F54" s="264"/>
      <c r="G54" s="265"/>
      <c r="H54" s="266"/>
      <c r="I54" s="267"/>
      <c r="J54" s="267"/>
      <c r="K54" s="268"/>
      <c r="Q54" s="239"/>
      <c r="R54" s="269"/>
    </row>
    <row r="55" spans="1:18" ht="45.75" hidden="1" customHeight="1" thickTop="1" x14ac:dyDescent="0.2">
      <c r="A55" s="260"/>
      <c r="B55" s="270"/>
      <c r="C55" s="260"/>
      <c r="D55" s="271"/>
      <c r="E55" s="272"/>
      <c r="F55" s="273"/>
      <c r="G55" s="274"/>
      <c r="H55" s="275"/>
      <c r="I55" s="274"/>
      <c r="J55" s="274"/>
      <c r="K55" s="276"/>
      <c r="Q55" s="239"/>
      <c r="R55" s="269"/>
    </row>
    <row r="56" spans="1:18" ht="45.75" hidden="1" customHeight="1" x14ac:dyDescent="0.2">
      <c r="A56" s="260" t="s">
        <v>60</v>
      </c>
      <c r="B56" s="270">
        <v>23377.21</v>
      </c>
      <c r="C56" s="277">
        <v>25633.058297030002</v>
      </c>
      <c r="D56" s="278"/>
      <c r="E56" s="261"/>
      <c r="F56" s="273"/>
      <c r="G56" s="274"/>
      <c r="H56" s="275"/>
      <c r="I56" s="274"/>
      <c r="J56" s="274"/>
      <c r="K56" s="276"/>
      <c r="Q56" s="239"/>
      <c r="R56" s="269"/>
    </row>
    <row r="57" spans="1:18" ht="45.75" hidden="1" customHeight="1" x14ac:dyDescent="0.2">
      <c r="A57" s="260" t="s">
        <v>10</v>
      </c>
      <c r="B57" s="270">
        <v>14084.97</v>
      </c>
      <c r="C57" s="277">
        <v>16258.63813388</v>
      </c>
      <c r="D57" s="279"/>
      <c r="E57" s="280"/>
      <c r="F57" s="273"/>
      <c r="G57" s="274"/>
      <c r="H57" s="275"/>
      <c r="I57" s="274"/>
      <c r="J57" s="274"/>
      <c r="K57" s="276"/>
      <c r="Q57" s="239"/>
      <c r="R57" s="269"/>
    </row>
    <row r="58" spans="1:18" ht="45.75" hidden="1" customHeight="1" x14ac:dyDescent="0.2">
      <c r="A58" s="260" t="s">
        <v>11</v>
      </c>
      <c r="B58" s="270">
        <v>9292.24</v>
      </c>
      <c r="C58" s="277">
        <v>9374.42016315</v>
      </c>
      <c r="D58" s="278"/>
      <c r="E58" s="261"/>
      <c r="F58" s="273"/>
      <c r="G58" s="274"/>
      <c r="H58" s="275"/>
      <c r="I58" s="274"/>
      <c r="J58" s="274"/>
      <c r="K58" s="276"/>
      <c r="Q58" s="239"/>
      <c r="R58" s="269"/>
    </row>
    <row r="59" spans="1:18" ht="45.75" hidden="1" customHeight="1" x14ac:dyDescent="0.2">
      <c r="A59" s="227"/>
      <c r="B59" s="281"/>
      <c r="C59" s="282"/>
      <c r="D59" s="281"/>
      <c r="E59" s="281"/>
      <c r="F59" s="273"/>
      <c r="G59" s="274"/>
      <c r="H59" s="275"/>
      <c r="I59" s="274"/>
      <c r="J59" s="274"/>
      <c r="K59" s="276"/>
      <c r="Q59" s="239"/>
      <c r="R59" s="269"/>
    </row>
    <row r="60" spans="1:18" ht="45.75" hidden="1" customHeight="1" x14ac:dyDescent="0.2">
      <c r="A60" s="227"/>
      <c r="B60" s="281"/>
      <c r="C60" s="282"/>
      <c r="D60" s="281"/>
      <c r="E60" s="281"/>
      <c r="F60" s="273"/>
      <c r="G60" s="274"/>
      <c r="H60" s="275"/>
      <c r="I60" s="274"/>
      <c r="J60" s="274"/>
      <c r="K60" s="276"/>
      <c r="Q60" s="239"/>
      <c r="R60" s="269"/>
    </row>
    <row r="61" spans="1:18" ht="45.75" hidden="1" customHeight="1" x14ac:dyDescent="0.2">
      <c r="A61" s="227"/>
      <c r="B61" s="281"/>
      <c r="C61" s="282"/>
      <c r="D61" s="281"/>
      <c r="E61" s="281"/>
      <c r="F61" s="283"/>
      <c r="G61" s="284"/>
      <c r="H61" s="285"/>
      <c r="I61" s="284"/>
      <c r="J61" s="284"/>
      <c r="K61" s="286"/>
      <c r="Q61" s="239"/>
      <c r="R61" s="269"/>
    </row>
    <row r="62" spans="1:18" ht="45.75" hidden="1" customHeight="1" x14ac:dyDescent="0.2">
      <c r="A62" s="227"/>
      <c r="B62" s="281"/>
      <c r="C62" s="282"/>
      <c r="D62" s="281"/>
      <c r="E62" s="281"/>
      <c r="F62" s="287"/>
      <c r="G62" s="274"/>
      <c r="H62" s="288"/>
      <c r="I62" s="289"/>
      <c r="J62" s="289"/>
      <c r="K62" s="290"/>
      <c r="L62" s="291"/>
      <c r="M62" s="292"/>
      <c r="Q62" s="239"/>
      <c r="R62" s="269"/>
    </row>
    <row r="63" spans="1:18" ht="45.75" hidden="1" customHeight="1" x14ac:dyDescent="0.2">
      <c r="A63" s="227"/>
      <c r="F63" s="293"/>
      <c r="G63" s="294"/>
      <c r="H63" s="295"/>
      <c r="I63" s="294"/>
      <c r="J63" s="294"/>
      <c r="K63" s="296"/>
      <c r="Q63" s="239"/>
      <c r="R63" s="269"/>
    </row>
    <row r="64" spans="1:18" ht="45.75" hidden="1" customHeight="1" x14ac:dyDescent="0.2">
      <c r="A64" s="227"/>
      <c r="B64" s="281"/>
      <c r="C64" s="282"/>
      <c r="D64" s="281"/>
      <c r="E64" s="281"/>
      <c r="F64" s="34"/>
      <c r="K64" s="297"/>
    </row>
    <row r="65" spans="1:17" ht="45.75" hidden="1" customHeight="1" thickBot="1" x14ac:dyDescent="0.2">
      <c r="A65" s="298" t="s">
        <v>61</v>
      </c>
      <c r="B65" s="281"/>
      <c r="C65" s="282"/>
      <c r="D65" s="281"/>
      <c r="E65" s="281"/>
      <c r="F65" s="34"/>
      <c r="K65" s="297"/>
    </row>
    <row r="66" spans="1:17" s="305" customFormat="1" ht="45.75" hidden="1" customHeight="1" x14ac:dyDescent="0.2">
      <c r="A66" s="299" t="s">
        <v>1</v>
      </c>
      <c r="B66" s="300" t="s">
        <v>14</v>
      </c>
      <c r="C66" s="301" t="s">
        <v>51</v>
      </c>
      <c r="D66" s="300"/>
      <c r="E66" s="244"/>
      <c r="F66" s="302"/>
      <c r="G66" s="302"/>
      <c r="H66" s="303"/>
      <c r="I66" s="304"/>
      <c r="J66" s="304"/>
      <c r="K66" s="239"/>
      <c r="L66" s="2"/>
      <c r="M66" s="2"/>
      <c r="Q66" s="5"/>
    </row>
    <row r="67" spans="1:17" s="305" customFormat="1" ht="45.75" hidden="1" customHeight="1" thickBot="1" x14ac:dyDescent="0.25">
      <c r="A67" s="306" t="s">
        <v>60</v>
      </c>
      <c r="B67" s="255">
        <f>+B68+B69</f>
        <v>22428992768.349998</v>
      </c>
      <c r="C67" s="255">
        <f>+C68+C69</f>
        <v>11451220173.880001</v>
      </c>
      <c r="D67" s="307"/>
      <c r="E67" s="308"/>
      <c r="F67" s="255"/>
      <c r="G67" s="309"/>
      <c r="H67" s="310"/>
      <c r="I67" s="311"/>
      <c r="J67" s="311"/>
      <c r="K67" s="239"/>
      <c r="L67" s="2"/>
      <c r="M67" s="2"/>
      <c r="Q67" s="5"/>
    </row>
    <row r="68" spans="1:17" s="305" customFormat="1" ht="45.75" hidden="1" customHeight="1" thickBot="1" x14ac:dyDescent="0.25">
      <c r="A68" s="306" t="s">
        <v>10</v>
      </c>
      <c r="B68" s="255">
        <f>+B17</f>
        <v>10530280645.48</v>
      </c>
      <c r="C68" s="312">
        <f>+E17</f>
        <v>7898527197.71</v>
      </c>
      <c r="D68" s="307"/>
      <c r="E68" s="309"/>
      <c r="F68" s="312"/>
      <c r="G68" s="309"/>
      <c r="H68" s="310"/>
      <c r="I68" s="311"/>
      <c r="J68" s="311"/>
      <c r="K68" s="239"/>
      <c r="L68" s="2"/>
      <c r="M68" s="2"/>
      <c r="Q68" s="5"/>
    </row>
    <row r="69" spans="1:17" s="305" customFormat="1" ht="45.75" hidden="1" customHeight="1" thickBot="1" x14ac:dyDescent="0.25">
      <c r="A69" s="306" t="s">
        <v>11</v>
      </c>
      <c r="B69" s="255">
        <f>+B18</f>
        <v>11898712122.870001</v>
      </c>
      <c r="C69" s="312">
        <f>+E18</f>
        <v>3552692976.1700001</v>
      </c>
      <c r="D69" s="307"/>
      <c r="E69" s="308"/>
      <c r="F69" s="312"/>
      <c r="G69" s="309"/>
      <c r="H69" s="313"/>
      <c r="I69" s="314"/>
      <c r="J69" s="314"/>
      <c r="K69" s="239"/>
      <c r="L69" s="2"/>
      <c r="M69" s="2"/>
      <c r="Q69" s="5"/>
    </row>
    <row r="70" spans="1:17" s="305" customFormat="1" ht="45.75" hidden="1" customHeight="1" x14ac:dyDescent="0.2">
      <c r="B70" s="5"/>
      <c r="C70" s="227"/>
      <c r="D70" s="5"/>
      <c r="E70" s="5"/>
      <c r="F70" s="191"/>
      <c r="G70" s="2"/>
      <c r="K70" s="239"/>
      <c r="L70" s="2"/>
      <c r="M70" s="2"/>
      <c r="Q70" s="5"/>
    </row>
    <row r="71" spans="1:17" s="305" customFormat="1" ht="45.75" hidden="1" customHeight="1" x14ac:dyDescent="0.2">
      <c r="A71" s="315" t="s">
        <v>1</v>
      </c>
      <c r="B71" s="316" t="s">
        <v>14</v>
      </c>
      <c r="C71" s="317" t="s">
        <v>51</v>
      </c>
      <c r="D71" s="316"/>
      <c r="E71" s="272"/>
      <c r="F71" s="318"/>
      <c r="G71" s="2"/>
      <c r="K71" s="239"/>
      <c r="L71" s="2"/>
      <c r="M71" s="2"/>
      <c r="Q71" s="5"/>
    </row>
    <row r="72" spans="1:17" s="305" customFormat="1" ht="45.75" hidden="1" customHeight="1" x14ac:dyDescent="0.2">
      <c r="A72" s="319"/>
      <c r="B72" s="320"/>
      <c r="C72" s="321"/>
      <c r="D72" s="320"/>
      <c r="E72" s="272"/>
      <c r="F72" s="318"/>
      <c r="G72" s="2"/>
      <c r="K72" s="239"/>
      <c r="L72" s="2"/>
      <c r="M72" s="2"/>
      <c r="Q72" s="5"/>
    </row>
    <row r="73" spans="1:17" s="325" customFormat="1" ht="45.75" hidden="1" customHeight="1" x14ac:dyDescent="0.2">
      <c r="A73" s="322" t="s">
        <v>9</v>
      </c>
      <c r="B73" s="323" t="e">
        <f>+#REF!</f>
        <v>#REF!</v>
      </c>
      <c r="C73" s="323" t="e">
        <f>+#REF!</f>
        <v>#REF!</v>
      </c>
      <c r="D73" s="324"/>
      <c r="E73" s="323"/>
      <c r="F73" s="211"/>
      <c r="G73" s="16"/>
      <c r="K73" s="326"/>
      <c r="L73" s="16"/>
      <c r="M73" s="16"/>
      <c r="Q73" s="327"/>
    </row>
    <row r="74" spans="1:17" s="325" customFormat="1" ht="45.75" hidden="1" customHeight="1" x14ac:dyDescent="0.2">
      <c r="A74" s="322" t="s">
        <v>52</v>
      </c>
      <c r="B74" s="323" t="e">
        <f>+#REF!</f>
        <v>#REF!</v>
      </c>
      <c r="C74" s="323" t="e">
        <f>+#REF!</f>
        <v>#REF!</v>
      </c>
      <c r="D74" s="324"/>
      <c r="E74" s="323"/>
      <c r="F74" s="211"/>
      <c r="G74" s="16"/>
      <c r="K74" s="326"/>
      <c r="L74" s="16"/>
      <c r="M74" s="16"/>
      <c r="Q74" s="327"/>
    </row>
    <row r="75" spans="1:17" s="305" customFormat="1" ht="45.75" hidden="1" customHeight="1" x14ac:dyDescent="0.2">
      <c r="A75" s="328" t="s">
        <v>62</v>
      </c>
      <c r="B75" s="329" t="e">
        <f>+#REF!</f>
        <v>#REF!</v>
      </c>
      <c r="C75" s="329" t="e">
        <f>+#REF!</f>
        <v>#REF!</v>
      </c>
      <c r="D75" s="330"/>
      <c r="E75" s="329"/>
      <c r="F75" s="331"/>
      <c r="G75" s="2"/>
      <c r="K75" s="239"/>
      <c r="L75" s="2"/>
      <c r="M75" s="2"/>
      <c r="Q75" s="5"/>
    </row>
    <row r="76" spans="1:17" s="305" customFormat="1" ht="45.75" hidden="1" customHeight="1" x14ac:dyDescent="0.2">
      <c r="A76" s="328" t="s">
        <v>63</v>
      </c>
      <c r="B76" s="329" t="e">
        <f>+#REF!</f>
        <v>#REF!</v>
      </c>
      <c r="C76" s="329" t="e">
        <f>+#REF!</f>
        <v>#REF!</v>
      </c>
      <c r="D76" s="330"/>
      <c r="E76" s="329"/>
      <c r="F76" s="331"/>
      <c r="G76" s="2"/>
      <c r="K76" s="239"/>
      <c r="L76" s="2"/>
      <c r="M76" s="2"/>
      <c r="Q76" s="5"/>
    </row>
    <row r="77" spans="1:17" s="305" customFormat="1" ht="45.75" hidden="1" customHeight="1" x14ac:dyDescent="0.2">
      <c r="A77" s="328" t="s">
        <v>64</v>
      </c>
      <c r="B77" s="329" t="e">
        <f>+#REF!</f>
        <v>#REF!</v>
      </c>
      <c r="C77" s="329" t="e">
        <f>+#REF!</f>
        <v>#REF!</v>
      </c>
      <c r="D77" s="330"/>
      <c r="E77" s="329"/>
      <c r="F77" s="331"/>
      <c r="G77" s="2"/>
      <c r="K77" s="239"/>
      <c r="L77" s="2"/>
      <c r="M77" s="2"/>
      <c r="Q77" s="5"/>
    </row>
    <row r="78" spans="1:17" s="305" customFormat="1" ht="45.75" hidden="1" customHeight="1" x14ac:dyDescent="0.2">
      <c r="A78" s="328" t="s">
        <v>65</v>
      </c>
      <c r="B78" s="329" t="e">
        <f>+#REF!</f>
        <v>#REF!</v>
      </c>
      <c r="C78" s="329" t="e">
        <f>+#REF!</f>
        <v>#REF!</v>
      </c>
      <c r="D78" s="330"/>
      <c r="E78" s="329"/>
      <c r="F78" s="331"/>
      <c r="G78" s="2"/>
      <c r="K78" s="239"/>
      <c r="L78" s="2"/>
      <c r="M78" s="2"/>
      <c r="Q78" s="5"/>
    </row>
    <row r="79" spans="1:17" s="325" customFormat="1" ht="45.75" hidden="1" customHeight="1" x14ac:dyDescent="0.2">
      <c r="A79" s="332" t="s">
        <v>66</v>
      </c>
      <c r="B79" s="323" t="e">
        <f>+#REF!</f>
        <v>#REF!</v>
      </c>
      <c r="C79" s="323" t="e">
        <f>+#REF!</f>
        <v>#REF!</v>
      </c>
      <c r="D79" s="324"/>
      <c r="E79" s="323"/>
      <c r="F79" s="211"/>
      <c r="G79" s="16"/>
      <c r="K79" s="326"/>
      <c r="L79" s="16"/>
      <c r="M79" s="16"/>
      <c r="Q79" s="327"/>
    </row>
    <row r="80" spans="1:17" s="305" customFormat="1" ht="45.75" hidden="1" customHeight="1" x14ac:dyDescent="0.2">
      <c r="A80" s="333" t="s">
        <v>63</v>
      </c>
      <c r="B80" s="329" t="e">
        <f>+#REF!</f>
        <v>#REF!</v>
      </c>
      <c r="C80" s="329" t="e">
        <f>+#REF!</f>
        <v>#REF!</v>
      </c>
      <c r="D80" s="330"/>
      <c r="E80" s="329"/>
      <c r="F80" s="331"/>
      <c r="G80" s="2"/>
      <c r="K80" s="239"/>
      <c r="L80" s="2"/>
      <c r="M80" s="2"/>
      <c r="Q80" s="5"/>
    </row>
    <row r="81" spans="1:17" s="305" customFormat="1" ht="45.75" hidden="1" customHeight="1" x14ac:dyDescent="0.2">
      <c r="A81" s="333" t="s">
        <v>64</v>
      </c>
      <c r="B81" s="329" t="e">
        <f>+#REF!</f>
        <v>#REF!</v>
      </c>
      <c r="C81" s="329" t="e">
        <f>+#REF!</f>
        <v>#REF!</v>
      </c>
      <c r="D81" s="330"/>
      <c r="E81" s="329"/>
      <c r="F81" s="331"/>
      <c r="G81" s="2"/>
      <c r="K81" s="239"/>
      <c r="L81" s="2"/>
      <c r="M81" s="2"/>
      <c r="Q81" s="5"/>
    </row>
    <row r="82" spans="1:17" ht="45.75" hidden="1" customHeight="1" x14ac:dyDescent="0.2"/>
    <row r="83" spans="1:17" ht="45.75" hidden="1" customHeight="1" x14ac:dyDescent="0.2"/>
    <row r="84" spans="1:17" ht="45.75" hidden="1" customHeight="1" x14ac:dyDescent="0.2"/>
    <row r="85" spans="1:17" ht="45.75" hidden="1" customHeight="1" thickBot="1" x14ac:dyDescent="0.2">
      <c r="A85" s="334" t="s">
        <v>67</v>
      </c>
    </row>
    <row r="86" spans="1:17" ht="45.75" hidden="1" customHeight="1" thickBot="1" x14ac:dyDescent="0.25">
      <c r="A86" s="240" t="s">
        <v>1</v>
      </c>
      <c r="B86" s="241" t="s">
        <v>14</v>
      </c>
      <c r="C86" s="335" t="s">
        <v>7</v>
      </c>
      <c r="D86" s="336"/>
      <c r="E86" s="337"/>
      <c r="F86" s="338"/>
      <c r="G86" s="339"/>
      <c r="H86" s="336"/>
      <c r="I86" s="336"/>
      <c r="J86" s="336"/>
      <c r="K86" s="337"/>
      <c r="L86" s="338"/>
      <c r="M86" s="241"/>
      <c r="N86" s="242"/>
      <c r="O86" s="340"/>
      <c r="P86" s="340"/>
      <c r="Q86" s="2"/>
    </row>
    <row r="87" spans="1:17" ht="45.75" hidden="1" customHeight="1" x14ac:dyDescent="0.2">
      <c r="A87" s="341"/>
      <c r="B87" s="342"/>
      <c r="C87" s="241" t="s">
        <v>68</v>
      </c>
      <c r="D87" s="241"/>
      <c r="E87" s="302"/>
      <c r="F87" s="240"/>
      <c r="G87" s="242"/>
      <c r="H87" s="241"/>
      <c r="I87" s="343"/>
      <c r="J87" s="343"/>
      <c r="K87" s="302"/>
      <c r="L87" s="240"/>
      <c r="M87" s="342"/>
      <c r="N87" s="344"/>
      <c r="O87" s="340"/>
      <c r="P87" s="340"/>
      <c r="Q87" s="2"/>
    </row>
    <row r="88" spans="1:17" ht="45.75" hidden="1" customHeight="1" x14ac:dyDescent="0.2">
      <c r="A88" s="341"/>
      <c r="B88" s="342"/>
      <c r="C88" s="342"/>
      <c r="D88" s="342"/>
      <c r="E88" s="302"/>
      <c r="F88" s="341"/>
      <c r="G88" s="344"/>
      <c r="H88" s="342"/>
      <c r="I88" s="343"/>
      <c r="J88" s="343"/>
      <c r="K88" s="302"/>
      <c r="L88" s="341"/>
      <c r="M88" s="342"/>
      <c r="N88" s="344"/>
      <c r="O88" s="340"/>
      <c r="P88" s="340"/>
      <c r="Q88" s="2"/>
    </row>
    <row r="89" spans="1:17" ht="45.75" hidden="1" customHeight="1" thickBot="1" x14ac:dyDescent="0.25">
      <c r="A89" s="245"/>
      <c r="B89" s="246"/>
      <c r="C89" s="246"/>
      <c r="D89" s="246"/>
      <c r="E89" s="345"/>
      <c r="F89" s="245"/>
      <c r="G89" s="247"/>
      <c r="H89" s="246"/>
      <c r="I89" s="249"/>
      <c r="J89" s="249"/>
      <c r="K89" s="248"/>
      <c r="L89" s="245"/>
      <c r="M89" s="246"/>
      <c r="N89" s="247"/>
      <c r="O89" s="340"/>
      <c r="P89" s="340"/>
      <c r="Q89" s="2"/>
    </row>
    <row r="90" spans="1:17" ht="45.75" hidden="1" customHeight="1" thickBot="1" x14ac:dyDescent="0.25">
      <c r="A90" s="346" t="s">
        <v>9</v>
      </c>
      <c r="B90" s="347">
        <f>+B91+B92</f>
        <v>22428992768.349998</v>
      </c>
      <c r="C90" s="347">
        <f>+C91+C92</f>
        <v>11451220173.880001</v>
      </c>
      <c r="D90" s="348"/>
      <c r="E90" s="307"/>
      <c r="F90" s="349"/>
      <c r="G90" s="347"/>
      <c r="H90" s="350"/>
      <c r="I90" s="350"/>
      <c r="J90" s="350"/>
      <c r="K90" s="248"/>
      <c r="L90" s="349"/>
      <c r="M90" s="347"/>
      <c r="N90" s="347"/>
      <c r="O90" s="351"/>
      <c r="P90" s="351"/>
      <c r="Q90" s="2"/>
    </row>
    <row r="91" spans="1:17" ht="45.75" hidden="1" customHeight="1" thickBot="1" x14ac:dyDescent="0.25">
      <c r="A91" s="346" t="s">
        <v>10</v>
      </c>
      <c r="B91" s="347">
        <f>+B17</f>
        <v>10530280645.48</v>
      </c>
      <c r="C91" s="347">
        <f>+E17</f>
        <v>7898527197.71</v>
      </c>
      <c r="D91" s="348"/>
      <c r="E91" s="307"/>
      <c r="F91" s="349"/>
      <c r="G91" s="347"/>
      <c r="H91" s="350"/>
      <c r="I91" s="350"/>
      <c r="J91" s="350"/>
      <c r="K91" s="248"/>
      <c r="L91" s="349"/>
      <c r="M91" s="347"/>
      <c r="N91" s="347"/>
      <c r="O91" s="351"/>
      <c r="P91" s="351"/>
      <c r="Q91" s="2"/>
    </row>
    <row r="92" spans="1:17" ht="45.75" hidden="1" customHeight="1" thickBot="1" x14ac:dyDescent="0.25">
      <c r="A92" s="346" t="s">
        <v>11</v>
      </c>
      <c r="B92" s="347">
        <f>+B18</f>
        <v>11898712122.870001</v>
      </c>
      <c r="C92" s="347">
        <f>+E18</f>
        <v>3552692976.1700001</v>
      </c>
      <c r="D92" s="348"/>
      <c r="E92" s="307"/>
      <c r="F92" s="349"/>
      <c r="G92" s="347"/>
      <c r="H92" s="350"/>
      <c r="I92" s="350"/>
      <c r="J92" s="350"/>
      <c r="K92" s="248"/>
      <c r="L92" s="349"/>
      <c r="M92" s="347"/>
      <c r="N92" s="347"/>
      <c r="O92" s="351"/>
      <c r="P92" s="351"/>
      <c r="Q92" s="2"/>
    </row>
    <row r="93" spans="1:17" ht="45.75" hidden="1" customHeight="1" x14ac:dyDescent="0.2">
      <c r="C93" s="5"/>
      <c r="D93" s="191"/>
      <c r="E93" s="2"/>
      <c r="F93" s="2"/>
      <c r="G93" s="239"/>
      <c r="K93" s="2"/>
      <c r="M93" s="227"/>
      <c r="N93" s="5"/>
      <c r="O93" s="5"/>
      <c r="P93" s="5"/>
      <c r="Q93" s="2"/>
    </row>
    <row r="94" spans="1:17" ht="45.75" hidden="1" customHeight="1" x14ac:dyDescent="0.2">
      <c r="A94" s="334" t="s">
        <v>69</v>
      </c>
      <c r="C94" s="5"/>
      <c r="D94" s="191"/>
      <c r="E94" s="2"/>
      <c r="F94" s="2"/>
      <c r="G94" s="239"/>
      <c r="K94" s="2"/>
      <c r="M94" s="227"/>
      <c r="N94" s="5"/>
      <c r="O94" s="5"/>
      <c r="P94" s="5"/>
      <c r="Q94" s="2"/>
    </row>
    <row r="95" spans="1:17" ht="45.75" hidden="1" customHeight="1" x14ac:dyDescent="0.2">
      <c r="A95" s="352" t="s">
        <v>1</v>
      </c>
      <c r="B95" s="316" t="s">
        <v>14</v>
      </c>
      <c r="C95" s="272" t="s">
        <v>7</v>
      </c>
      <c r="D95" s="318"/>
      <c r="E95" s="353"/>
      <c r="F95" s="354"/>
      <c r="G95" s="239"/>
      <c r="K95" s="2"/>
      <c r="M95" s="318"/>
      <c r="N95" s="316"/>
      <c r="O95" s="355"/>
      <c r="P95" s="355"/>
      <c r="Q95" s="2"/>
    </row>
    <row r="96" spans="1:17" ht="45.75" hidden="1" customHeight="1" x14ac:dyDescent="0.2">
      <c r="A96" s="356"/>
      <c r="B96" s="320"/>
      <c r="C96" s="272" t="s">
        <v>68</v>
      </c>
      <c r="D96" s="318"/>
      <c r="E96" s="318"/>
      <c r="F96" s="357"/>
      <c r="G96" s="239"/>
      <c r="K96" s="2"/>
      <c r="M96" s="318"/>
      <c r="N96" s="320"/>
      <c r="O96" s="355"/>
      <c r="P96" s="355"/>
      <c r="Q96" s="2"/>
    </row>
    <row r="97" spans="1:17" s="16" customFormat="1" ht="45.75" hidden="1" customHeight="1" x14ac:dyDescent="0.2">
      <c r="A97" s="358" t="s">
        <v>9</v>
      </c>
      <c r="B97" s="278" t="e">
        <f>+#REF!</f>
        <v>#REF!</v>
      </c>
      <c r="C97" s="278" t="e">
        <f>+#REF!</f>
        <v>#REF!</v>
      </c>
      <c r="D97" s="359"/>
      <c r="E97" s="323"/>
      <c r="F97" s="360"/>
      <c r="G97" s="326"/>
      <c r="M97" s="278"/>
      <c r="N97" s="278"/>
      <c r="O97" s="361"/>
      <c r="P97" s="361"/>
    </row>
    <row r="98" spans="1:17" s="16" customFormat="1" ht="45.75" hidden="1" customHeight="1" x14ac:dyDescent="0.2">
      <c r="A98" s="358" t="s">
        <v>52</v>
      </c>
      <c r="B98" s="278" t="e">
        <f>+#REF!</f>
        <v>#REF!</v>
      </c>
      <c r="C98" s="278" t="e">
        <f>+#REF!</f>
        <v>#REF!</v>
      </c>
      <c r="D98" s="359"/>
      <c r="E98" s="323"/>
      <c r="F98" s="360"/>
      <c r="G98" s="326"/>
      <c r="M98" s="278"/>
      <c r="N98" s="278"/>
      <c r="O98" s="361"/>
      <c r="P98" s="361"/>
    </row>
    <row r="99" spans="1:17" ht="45.75" hidden="1" customHeight="1" x14ac:dyDescent="0.2">
      <c r="A99" s="362" t="s">
        <v>62</v>
      </c>
      <c r="B99" s="278" t="e">
        <f>+#REF!</f>
        <v>#REF!</v>
      </c>
      <c r="C99" s="278" t="e">
        <f>+#REF!</f>
        <v>#REF!</v>
      </c>
      <c r="D99" s="363"/>
      <c r="E99" s="329"/>
      <c r="F99" s="364"/>
      <c r="G99" s="239"/>
      <c r="K99" s="2"/>
      <c r="M99" s="278"/>
      <c r="N99" s="278"/>
      <c r="O99" s="361"/>
      <c r="P99" s="361"/>
      <c r="Q99" s="2"/>
    </row>
    <row r="100" spans="1:17" ht="45.75" hidden="1" customHeight="1" x14ac:dyDescent="0.2">
      <c r="A100" s="362" t="s">
        <v>63</v>
      </c>
      <c r="B100" s="278" t="e">
        <f>+#REF!</f>
        <v>#REF!</v>
      </c>
      <c r="C100" s="278" t="e">
        <f>+#REF!</f>
        <v>#REF!</v>
      </c>
      <c r="D100" s="363"/>
      <c r="E100" s="329"/>
      <c r="F100" s="364"/>
      <c r="G100" s="239"/>
      <c r="K100" s="2"/>
      <c r="M100" s="278"/>
      <c r="N100" s="278"/>
      <c r="O100" s="361"/>
      <c r="P100" s="361"/>
      <c r="Q100" s="2"/>
    </row>
    <row r="101" spans="1:17" ht="45.75" hidden="1" customHeight="1" x14ac:dyDescent="0.2">
      <c r="A101" s="362" t="s">
        <v>64</v>
      </c>
      <c r="B101" s="278" t="e">
        <f>+#REF!</f>
        <v>#REF!</v>
      </c>
      <c r="C101" s="278" t="e">
        <f>+#REF!</f>
        <v>#REF!</v>
      </c>
      <c r="D101" s="363"/>
      <c r="E101" s="329"/>
      <c r="F101" s="364"/>
      <c r="G101" s="239"/>
      <c r="K101" s="2"/>
      <c r="M101" s="278"/>
      <c r="N101" s="278"/>
      <c r="O101" s="361"/>
      <c r="P101" s="361"/>
      <c r="Q101" s="2"/>
    </row>
    <row r="102" spans="1:17" ht="45.75" hidden="1" customHeight="1" x14ac:dyDescent="0.2">
      <c r="A102" s="362" t="s">
        <v>65</v>
      </c>
      <c r="B102" s="278" t="e">
        <f>+#REF!</f>
        <v>#REF!</v>
      </c>
      <c r="C102" s="278" t="e">
        <f>+#REF!</f>
        <v>#REF!</v>
      </c>
      <c r="D102" s="363"/>
      <c r="E102" s="329"/>
      <c r="F102" s="364"/>
      <c r="G102" s="239"/>
      <c r="K102" s="2"/>
      <c r="M102" s="278"/>
      <c r="N102" s="278"/>
      <c r="O102" s="361"/>
      <c r="P102" s="361"/>
      <c r="Q102" s="2"/>
    </row>
    <row r="103" spans="1:17" s="16" customFormat="1" ht="45.75" hidden="1" customHeight="1" x14ac:dyDescent="0.2">
      <c r="A103" s="358" t="s">
        <v>66</v>
      </c>
      <c r="B103" s="278" t="e">
        <f>+#REF!</f>
        <v>#REF!</v>
      </c>
      <c r="C103" s="278" t="e">
        <f>+#REF!</f>
        <v>#REF!</v>
      </c>
      <c r="D103" s="359"/>
      <c r="E103" s="323"/>
      <c r="F103" s="360"/>
      <c r="G103" s="326"/>
      <c r="M103" s="278"/>
      <c r="N103" s="278"/>
      <c r="O103" s="361"/>
      <c r="P103" s="361"/>
    </row>
    <row r="104" spans="1:17" ht="45.75" hidden="1" customHeight="1" x14ac:dyDescent="0.2">
      <c r="A104" s="362" t="s">
        <v>63</v>
      </c>
      <c r="B104" s="278" t="e">
        <f>+#REF!</f>
        <v>#REF!</v>
      </c>
      <c r="C104" s="278" t="e">
        <f>+#REF!</f>
        <v>#REF!</v>
      </c>
      <c r="D104" s="363"/>
      <c r="E104" s="329"/>
      <c r="F104" s="364"/>
      <c r="G104" s="239"/>
      <c r="K104" s="2"/>
      <c r="M104" s="278"/>
      <c r="N104" s="278"/>
      <c r="O104" s="361"/>
      <c r="P104" s="361"/>
      <c r="Q104" s="2"/>
    </row>
    <row r="105" spans="1:17" s="365" customFormat="1" ht="45.75" hidden="1" customHeight="1" x14ac:dyDescent="0.2">
      <c r="A105" s="362" t="s">
        <v>64</v>
      </c>
      <c r="B105" s="278" t="e">
        <f>+#REF!</f>
        <v>#REF!</v>
      </c>
      <c r="C105" s="278" t="e">
        <f>+#REF!</f>
        <v>#REF!</v>
      </c>
      <c r="D105" s="363"/>
      <c r="E105" s="329"/>
      <c r="F105" s="364"/>
      <c r="G105" s="239"/>
      <c r="H105" s="2"/>
      <c r="I105" s="2"/>
      <c r="J105" s="2"/>
      <c r="K105" s="2"/>
      <c r="M105" s="278"/>
      <c r="N105" s="278"/>
      <c r="O105" s="361"/>
      <c r="P105" s="361"/>
    </row>
    <row r="106" spans="1:17" s="365" customFormat="1" ht="45.75" hidden="1" customHeight="1" x14ac:dyDescent="0.2">
      <c r="A106" s="2"/>
      <c r="B106" s="5"/>
      <c r="C106" s="227"/>
      <c r="D106" s="5"/>
      <c r="E106" s="5"/>
      <c r="F106" s="191"/>
      <c r="G106" s="2"/>
      <c r="H106" s="2"/>
      <c r="I106" s="2"/>
      <c r="J106" s="2"/>
      <c r="K106" s="239"/>
      <c r="L106" s="2"/>
      <c r="M106" s="2"/>
      <c r="Q106" s="5"/>
    </row>
    <row r="107" spans="1:17" s="365" customFormat="1" ht="45.75" hidden="1" customHeight="1" thickBot="1" x14ac:dyDescent="0.2">
      <c r="A107" s="365" t="s">
        <v>70</v>
      </c>
      <c r="B107" s="5"/>
      <c r="C107" s="227"/>
      <c r="D107" s="5"/>
      <c r="E107" s="5"/>
      <c r="F107" s="191"/>
      <c r="G107" s="2"/>
      <c r="K107" s="239"/>
      <c r="L107" s="2"/>
      <c r="M107" s="2"/>
      <c r="Q107" s="5"/>
    </row>
    <row r="108" spans="1:17" s="365" customFormat="1" ht="45.75" hidden="1" customHeight="1" thickBot="1" x14ac:dyDescent="0.25">
      <c r="A108" s="366" t="s">
        <v>1</v>
      </c>
      <c r="B108" s="241" t="s">
        <v>14</v>
      </c>
      <c r="C108" s="242" t="s">
        <v>16</v>
      </c>
      <c r="D108" s="335"/>
      <c r="E108" s="336"/>
      <c r="F108" s="337"/>
      <c r="G108" s="367"/>
      <c r="H108" s="368"/>
      <c r="I108" s="369"/>
      <c r="J108" s="369"/>
      <c r="K108" s="336"/>
      <c r="L108" s="337"/>
      <c r="M108" s="367"/>
      <c r="Q108" s="5"/>
    </row>
    <row r="109" spans="1:17" s="365" customFormat="1" ht="45.75" hidden="1" customHeight="1" x14ac:dyDescent="0.2">
      <c r="A109" s="370"/>
      <c r="B109" s="342"/>
      <c r="C109" s="344"/>
      <c r="D109" s="241"/>
      <c r="E109" s="241"/>
      <c r="F109" s="302"/>
      <c r="G109" s="242"/>
      <c r="H109" s="366"/>
      <c r="I109" s="371"/>
      <c r="J109" s="371"/>
      <c r="K109" s="241"/>
      <c r="L109" s="302"/>
      <c r="M109" s="242"/>
      <c r="Q109" s="5"/>
    </row>
    <row r="110" spans="1:17" s="365" customFormat="1" ht="45.75" hidden="1" customHeight="1" x14ac:dyDescent="0.2">
      <c r="A110" s="370"/>
      <c r="B110" s="342"/>
      <c r="C110" s="344"/>
      <c r="D110" s="342"/>
      <c r="E110" s="342"/>
      <c r="F110" s="302"/>
      <c r="G110" s="344"/>
      <c r="H110" s="370"/>
      <c r="I110" s="372"/>
      <c r="J110" s="372"/>
      <c r="K110" s="342"/>
      <c r="L110" s="302"/>
      <c r="M110" s="344"/>
      <c r="Q110" s="5"/>
    </row>
    <row r="111" spans="1:17" s="365" customFormat="1" ht="45.75" hidden="1" customHeight="1" thickBot="1" x14ac:dyDescent="0.25">
      <c r="A111" s="373"/>
      <c r="B111" s="246"/>
      <c r="C111" s="247"/>
      <c r="D111" s="246"/>
      <c r="E111" s="246"/>
      <c r="F111" s="345"/>
      <c r="G111" s="247"/>
      <c r="H111" s="373"/>
      <c r="I111" s="374"/>
      <c r="J111" s="374"/>
      <c r="K111" s="246"/>
      <c r="L111" s="248"/>
      <c r="M111" s="247"/>
      <c r="Q111" s="5"/>
    </row>
    <row r="112" spans="1:17" s="365" customFormat="1" ht="45.75" hidden="1" customHeight="1" thickBot="1" x14ac:dyDescent="0.25">
      <c r="A112" s="375" t="s">
        <v>9</v>
      </c>
      <c r="B112" s="312" t="e">
        <f>+B113+B114</f>
        <v>#REF!</v>
      </c>
      <c r="C112" s="376" t="e">
        <f>+C113+C114</f>
        <v>#REF!</v>
      </c>
      <c r="D112" s="312"/>
      <c r="E112" s="249"/>
      <c r="F112" s="248"/>
      <c r="G112" s="259"/>
      <c r="H112" s="377"/>
      <c r="I112" s="377"/>
      <c r="J112" s="377"/>
      <c r="K112" s="249"/>
      <c r="L112" s="248"/>
      <c r="M112" s="259"/>
      <c r="Q112" s="5"/>
    </row>
    <row r="113" spans="1:17" s="365" customFormat="1" ht="45.75" hidden="1" customHeight="1" thickBot="1" x14ac:dyDescent="0.25">
      <c r="A113" s="375" t="s">
        <v>10</v>
      </c>
      <c r="B113" s="312" t="e">
        <f>#REF!</f>
        <v>#REF!</v>
      </c>
      <c r="C113" s="378" t="e">
        <f>#REF!</f>
        <v>#REF!</v>
      </c>
      <c r="D113" s="312"/>
      <c r="E113" s="249"/>
      <c r="F113" s="248"/>
      <c r="G113" s="259"/>
      <c r="H113" s="377"/>
      <c r="I113" s="377"/>
      <c r="J113" s="377"/>
      <c r="K113" s="249"/>
      <c r="L113" s="248"/>
      <c r="M113" s="259"/>
      <c r="Q113" s="5"/>
    </row>
    <row r="114" spans="1:17" ht="45.75" hidden="1" customHeight="1" thickBot="1" x14ac:dyDescent="0.25">
      <c r="A114" s="375" t="s">
        <v>11</v>
      </c>
      <c r="B114" s="312" t="e">
        <f>#REF!</f>
        <v>#REF!</v>
      </c>
      <c r="C114" s="376" t="e">
        <f>#REF!</f>
        <v>#REF!</v>
      </c>
      <c r="D114" s="312"/>
      <c r="E114" s="249"/>
      <c r="F114" s="248"/>
      <c r="G114" s="259"/>
      <c r="H114" s="377"/>
      <c r="I114" s="377"/>
      <c r="J114" s="377"/>
      <c r="K114" s="249"/>
      <c r="L114" s="248"/>
      <c r="M114" s="259"/>
    </row>
    <row r="115" spans="1:17" ht="45.75" hidden="1" customHeight="1" x14ac:dyDescent="0.2"/>
    <row r="116" spans="1:17" ht="45.75" hidden="1" customHeight="1" thickBot="1" x14ac:dyDescent="0.2"/>
    <row r="117" spans="1:17" ht="45.75" hidden="1" customHeight="1" x14ac:dyDescent="0.2">
      <c r="A117" s="379" t="s">
        <v>1</v>
      </c>
      <c r="B117" s="380" t="s">
        <v>14</v>
      </c>
      <c r="C117" s="381" t="s">
        <v>71</v>
      </c>
      <c r="D117" s="380"/>
      <c r="E117" s="380"/>
      <c r="F117" s="382"/>
      <c r="G117" s="382"/>
      <c r="H117" s="383"/>
      <c r="I117" s="384"/>
      <c r="J117" s="384"/>
    </row>
    <row r="118" spans="1:17" ht="45.75" hidden="1" customHeight="1" thickBot="1" x14ac:dyDescent="0.25">
      <c r="A118" s="385"/>
      <c r="B118" s="386"/>
      <c r="C118" s="387" t="s">
        <v>72</v>
      </c>
      <c r="D118" s="386"/>
      <c r="E118" s="386"/>
      <c r="F118" s="388"/>
      <c r="G118" s="388"/>
      <c r="H118" s="389"/>
      <c r="I118" s="384"/>
      <c r="J118" s="384"/>
    </row>
    <row r="119" spans="1:17" s="4" customFormat="1" ht="45.75" hidden="1" customHeight="1" thickTop="1" thickBot="1" x14ac:dyDescent="0.25">
      <c r="A119" s="390" t="s">
        <v>73</v>
      </c>
      <c r="B119" s="391"/>
      <c r="C119" s="392"/>
      <c r="D119" s="391"/>
      <c r="E119" s="391"/>
      <c r="F119" s="392"/>
      <c r="G119" s="392"/>
      <c r="H119" s="393"/>
      <c r="I119" s="394"/>
      <c r="J119" s="394"/>
      <c r="K119" s="239"/>
      <c r="L119" s="2"/>
      <c r="M119" s="2"/>
      <c r="Q119" s="190"/>
    </row>
    <row r="120" spans="1:17" s="4" customFormat="1" ht="45.75" hidden="1" customHeight="1" thickBot="1" x14ac:dyDescent="0.25">
      <c r="A120" s="395" t="s">
        <v>74</v>
      </c>
      <c r="B120" s="396">
        <f>+B16</f>
        <v>22428992768.349998</v>
      </c>
      <c r="C120" s="397" t="s">
        <v>75</v>
      </c>
      <c r="D120" s="398"/>
      <c r="E120" s="398"/>
      <c r="F120" s="399"/>
      <c r="G120" s="400"/>
      <c r="H120" s="401"/>
      <c r="I120" s="402"/>
      <c r="J120" s="402"/>
      <c r="K120" s="403"/>
      <c r="Q120" s="190"/>
    </row>
    <row r="121" spans="1:17" s="4" customFormat="1" ht="45.75" hidden="1" customHeight="1" thickBot="1" x14ac:dyDescent="0.25">
      <c r="A121" s="404" t="s">
        <v>76</v>
      </c>
      <c r="B121" s="396">
        <f>+B17</f>
        <v>10530280645.48</v>
      </c>
      <c r="C121" s="405" t="s">
        <v>75</v>
      </c>
      <c r="D121" s="398"/>
      <c r="E121" s="398"/>
      <c r="F121" s="406"/>
      <c r="G121" s="400"/>
      <c r="H121" s="401"/>
      <c r="I121" s="402"/>
      <c r="J121" s="402"/>
      <c r="K121" s="403"/>
      <c r="Q121" s="190"/>
    </row>
    <row r="122" spans="1:17" ht="45.75" hidden="1" customHeight="1" thickBot="1" x14ac:dyDescent="0.25">
      <c r="A122" s="395" t="s">
        <v>77</v>
      </c>
      <c r="B122" s="396">
        <f>+B18</f>
        <v>11898712122.870001</v>
      </c>
      <c r="C122" s="397" t="s">
        <v>75</v>
      </c>
      <c r="D122" s="398"/>
      <c r="E122" s="398"/>
      <c r="F122" s="399"/>
      <c r="G122" s="400"/>
      <c r="H122" s="401"/>
      <c r="I122" s="402"/>
      <c r="J122" s="402"/>
      <c r="K122" s="403"/>
      <c r="L122" s="4"/>
      <c r="M122" s="4"/>
    </row>
    <row r="123" spans="1:17" ht="45.75" hidden="1" customHeight="1" thickBot="1" x14ac:dyDescent="0.25">
      <c r="A123" s="407" t="s">
        <v>78</v>
      </c>
      <c r="B123" s="408"/>
      <c r="C123" s="409"/>
      <c r="D123" s="408"/>
      <c r="E123" s="408"/>
      <c r="F123" s="409"/>
      <c r="G123" s="409"/>
      <c r="H123" s="410"/>
      <c r="I123" s="394"/>
      <c r="J123" s="394"/>
    </row>
    <row r="124" spans="1:17" ht="45.75" hidden="1" customHeight="1" thickBot="1" x14ac:dyDescent="0.25">
      <c r="A124" s="411" t="s">
        <v>79</v>
      </c>
      <c r="B124" s="398">
        <f>+B25</f>
        <v>4749241337.6300001</v>
      </c>
      <c r="C124" s="412" t="s">
        <v>80</v>
      </c>
      <c r="D124" s="398"/>
      <c r="E124" s="398"/>
      <c r="F124" s="413"/>
      <c r="G124" s="398"/>
      <c r="H124" s="414"/>
      <c r="I124" s="415"/>
      <c r="J124" s="415"/>
    </row>
    <row r="125" spans="1:17" s="16" customFormat="1" ht="45.75" hidden="1" customHeight="1" thickBot="1" x14ac:dyDescent="0.25">
      <c r="A125" s="416" t="s">
        <v>81</v>
      </c>
      <c r="B125" s="417"/>
      <c r="C125" s="418"/>
      <c r="D125" s="417"/>
      <c r="E125" s="417"/>
      <c r="F125" s="418"/>
      <c r="G125" s="418"/>
      <c r="H125" s="419"/>
      <c r="I125" s="420"/>
      <c r="J125" s="420"/>
      <c r="K125" s="239"/>
      <c r="L125" s="2"/>
      <c r="M125" s="2"/>
      <c r="Q125" s="327"/>
    </row>
    <row r="126" spans="1:17" s="16" customFormat="1" ht="45.75" hidden="1" customHeight="1" thickBot="1" x14ac:dyDescent="0.25">
      <c r="A126" s="421" t="s">
        <v>74</v>
      </c>
      <c r="B126" s="422" t="e">
        <f>+B127+B128</f>
        <v>#REF!</v>
      </c>
      <c r="C126" s="422" t="e">
        <f>+C127+C128</f>
        <v>#REF!</v>
      </c>
      <c r="D126" s="422"/>
      <c r="E126" s="422"/>
      <c r="F126" s="423"/>
      <c r="G126" s="422"/>
      <c r="H126" s="424"/>
      <c r="I126" s="425"/>
      <c r="J126" s="425"/>
      <c r="K126" s="326"/>
      <c r="Q126" s="327"/>
    </row>
    <row r="127" spans="1:17" s="16" customFormat="1" ht="45.75" hidden="1" customHeight="1" thickBot="1" x14ac:dyDescent="0.25">
      <c r="A127" s="426" t="s">
        <v>82</v>
      </c>
      <c r="B127" s="422" t="e">
        <f>+#REF!</f>
        <v>#REF!</v>
      </c>
      <c r="C127" s="422" t="e">
        <f>+#REF!</f>
        <v>#REF!</v>
      </c>
      <c r="D127" s="422"/>
      <c r="E127" s="422"/>
      <c r="F127" s="423"/>
      <c r="G127" s="422"/>
      <c r="H127" s="427"/>
      <c r="I127" s="428"/>
      <c r="J127" s="428"/>
      <c r="K127" s="326"/>
      <c r="Q127" s="327"/>
    </row>
    <row r="128" spans="1:17" ht="45.75" hidden="1" customHeight="1" thickBot="1" x14ac:dyDescent="0.25">
      <c r="A128" s="421" t="s">
        <v>83</v>
      </c>
      <c r="B128" s="429" t="e">
        <f>+#REF!</f>
        <v>#REF!</v>
      </c>
      <c r="C128" s="429" t="e">
        <f>+#REF!</f>
        <v>#REF!</v>
      </c>
      <c r="D128" s="429"/>
      <c r="E128" s="429"/>
      <c r="F128" s="423"/>
      <c r="G128" s="422"/>
      <c r="H128" s="424"/>
      <c r="I128" s="425"/>
      <c r="J128" s="425"/>
      <c r="K128" s="326"/>
      <c r="L128" s="16"/>
      <c r="M128" s="16"/>
    </row>
    <row r="129" spans="2:11" ht="45.75" hidden="1" customHeight="1" x14ac:dyDescent="0.2"/>
    <row r="130" spans="2:11" ht="45.75" customHeight="1" x14ac:dyDescent="0.2">
      <c r="K130" s="430"/>
    </row>
    <row r="133" spans="2:11" ht="45.75" customHeight="1" x14ac:dyDescent="0.2">
      <c r="B133" s="431"/>
      <c r="E133" s="227"/>
    </row>
    <row r="184" spans="4:18" ht="45.75" customHeight="1" x14ac:dyDescent="0.2">
      <c r="G184" s="432"/>
      <c r="L184" s="157"/>
      <c r="R184" s="433"/>
    </row>
    <row r="186" spans="4:18" ht="45.75" customHeight="1" x14ac:dyDescent="0.2">
      <c r="D186" s="227">
        <f>109+25+13+3+1+1</f>
        <v>152</v>
      </c>
    </row>
  </sheetData>
  <mergeCells count="60">
    <mergeCell ref="H109:H111"/>
    <mergeCell ref="K109:K111"/>
    <mergeCell ref="M109:M111"/>
    <mergeCell ref="A117:A118"/>
    <mergeCell ref="B117:B118"/>
    <mergeCell ref="D117:D118"/>
    <mergeCell ref="E117:E118"/>
    <mergeCell ref="F117:F118"/>
    <mergeCell ref="G117:G118"/>
    <mergeCell ref="A95:A96"/>
    <mergeCell ref="B95:B96"/>
    <mergeCell ref="E95:F95"/>
    <mergeCell ref="N95:N96"/>
    <mergeCell ref="A108:A111"/>
    <mergeCell ref="B108:B111"/>
    <mergeCell ref="C108:C111"/>
    <mergeCell ref="D109:D111"/>
    <mergeCell ref="E109:E111"/>
    <mergeCell ref="G109:G111"/>
    <mergeCell ref="A86:A89"/>
    <mergeCell ref="B86:B89"/>
    <mergeCell ref="M86:M89"/>
    <mergeCell ref="N86:N89"/>
    <mergeCell ref="C87:C89"/>
    <mergeCell ref="D87:D89"/>
    <mergeCell ref="F87:F89"/>
    <mergeCell ref="G87:G89"/>
    <mergeCell ref="H87:H89"/>
    <mergeCell ref="L87:L89"/>
    <mergeCell ref="A45:A46"/>
    <mergeCell ref="B45:B46"/>
    <mergeCell ref="C45:C46"/>
    <mergeCell ref="D54:E54"/>
    <mergeCell ref="A71:A72"/>
    <mergeCell ref="B71:B72"/>
    <mergeCell ref="C71:C72"/>
    <mergeCell ref="D71:D72"/>
    <mergeCell ref="A23:K23"/>
    <mergeCell ref="A27:S27"/>
    <mergeCell ref="A28:N28"/>
    <mergeCell ref="O28:S28"/>
    <mergeCell ref="A34:S34"/>
    <mergeCell ref="A36:A37"/>
    <mergeCell ref="B36:B37"/>
    <mergeCell ref="C36:C37"/>
    <mergeCell ref="A7:N7"/>
    <mergeCell ref="Q7:S7"/>
    <mergeCell ref="A13:N13"/>
    <mergeCell ref="Q13:S13"/>
    <mergeCell ref="A20:N20"/>
    <mergeCell ref="Q20:S20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12 68</vt:lpstr>
      <vt:lpstr>'เป้า 31 12 68'!Print_Area</vt:lpstr>
      <vt:lpstr>'เป้า 31 12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2026-01-07T05:46:36Z</dcterms:created>
  <dcterms:modified xsi:type="dcterms:W3CDTF">2026-01-07T05:47:14Z</dcterms:modified>
</cp:coreProperties>
</file>