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16" documentId="13_ncr:1_{280DD2AC-6411-452C-94CD-BDAAD64A4643}" xr6:coauthVersionLast="47" xr6:coauthVersionMax="47" xr10:uidLastSave="{218010AC-DA2D-4ED5-9A38-2588AAE86756}"/>
  <bookViews>
    <workbookView xWindow="-108" yWindow="-108" windowWidth="23256" windowHeight="12456" xr2:uid="{E9D5F591-A4DD-4D3E-B8DD-A48FE2CDD08C}"/>
  </bookViews>
  <sheets>
    <sheet name="แผนการจัดสรรงบประมาณ ปี 68  69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74" i="5" l="1"/>
  <c r="T74" i="5"/>
  <c r="S74" i="5"/>
  <c r="U74" i="5" l="1"/>
  <c r="N63" i="5"/>
  <c r="K63" i="5"/>
  <c r="I63" i="5"/>
  <c r="H63" i="5"/>
  <c r="F63" i="5"/>
  <c r="E63" i="5"/>
  <c r="O59" i="5"/>
  <c r="N59" i="5"/>
  <c r="L59" i="5"/>
  <c r="K59" i="5"/>
  <c r="I59" i="5"/>
  <c r="H59" i="5"/>
  <c r="F59" i="5"/>
  <c r="E59" i="5"/>
  <c r="N56" i="5"/>
  <c r="K56" i="5"/>
  <c r="H56" i="5"/>
  <c r="F56" i="5"/>
  <c r="E56" i="5"/>
  <c r="E7" i="5"/>
  <c r="F7" i="5"/>
  <c r="H7" i="5"/>
  <c r="I7" i="5"/>
  <c r="K7" i="5"/>
  <c r="L7" i="5"/>
  <c r="N7" i="5"/>
  <c r="O7" i="5"/>
  <c r="Y23" i="5"/>
  <c r="Y26" i="5"/>
  <c r="C47" i="5" l="1"/>
  <c r="C73" i="5"/>
  <c r="Y8" i="5"/>
  <c r="Y32" i="5"/>
  <c r="Y29" i="5"/>
  <c r="Y5" i="5"/>
  <c r="C64" i="5" l="1"/>
  <c r="C60" i="5"/>
  <c r="J2" i="5"/>
  <c r="F2" i="5"/>
  <c r="M2" i="5" l="1"/>
</calcChain>
</file>

<file path=xl/sharedStrings.xml><?xml version="1.0" encoding="utf-8"?>
<sst xmlns="http://schemas.openxmlformats.org/spreadsheetml/2006/main" count="390" uniqueCount="121">
  <si>
    <t>ลำดับ</t>
  </si>
  <si>
    <t>รายการ</t>
  </si>
  <si>
    <t>ไตรมาส 1</t>
  </si>
  <si>
    <t>แผน</t>
  </si>
  <si>
    <t>เดือน</t>
  </si>
  <si>
    <t>ผล</t>
  </si>
  <si>
    <t>รวม</t>
  </si>
  <si>
    <t>ต.ค.</t>
  </si>
  <si>
    <t>พ..ย</t>
  </si>
  <si>
    <t>ธ.ค.</t>
  </si>
  <si>
    <t>ไตรมาส 2</t>
  </si>
  <si>
    <t>ไตรมาส 3</t>
  </si>
  <si>
    <t>ไตรมาส 4</t>
  </si>
  <si>
    <t>ม.ค.</t>
  </si>
  <si>
    <t>ก.พ.</t>
  </si>
  <si>
    <t>มี.ค.</t>
  </si>
  <si>
    <t>เม.ย</t>
  </si>
  <si>
    <t>พ.ค.</t>
  </si>
  <si>
    <t>มิ.ย.</t>
  </si>
  <si>
    <t>ก.ค.</t>
  </si>
  <si>
    <t>ส.ค.</t>
  </si>
  <si>
    <t>ก.ย.</t>
  </si>
  <si>
    <t xml:space="preserve">เงินอุดหนุนฯ </t>
  </si>
  <si>
    <t>ค่าจัดการเรียนการสอน</t>
  </si>
  <si>
    <t>ค่าเครื่องแบบนักเรียน</t>
  </si>
  <si>
    <t>ค่าหนังสือนักเรียน</t>
  </si>
  <si>
    <t>ค่าอุปกรณ์การเรียน</t>
  </si>
  <si>
    <t>เงินอุดหนุนฯ ระดับปฐมวัย</t>
  </si>
  <si>
    <t>อาหารกลางวัน</t>
  </si>
  <si>
    <t>เงินอุดหนุนฯ ระดับประถมศึกษา</t>
  </si>
  <si>
    <t>นม</t>
  </si>
  <si>
    <t>รวมทั้งสิ้น</t>
  </si>
  <si>
    <t>ใช้ไป</t>
  </si>
  <si>
    <t>จากพิษสุนัขบ้า</t>
  </si>
  <si>
    <t>สำรวจและขึ้นทะเบียนสัตว์</t>
  </si>
  <si>
    <t>ด้านสาธารณสุข</t>
  </si>
  <si>
    <t>ภารกิจถ่ายโอน</t>
  </si>
  <si>
    <t>** ค่าใช้สอย**</t>
  </si>
  <si>
    <t>** ที่ดินและสิ่งก่อสร้าง**</t>
  </si>
  <si>
    <t>คงเหลือ</t>
  </si>
  <si>
    <t>ค่ากิจกรรมพัฒนาคุณภาพผู้เรียน</t>
  </si>
  <si>
    <t>ตั้งไว้</t>
  </si>
  <si>
    <t xml:space="preserve">เดือน </t>
  </si>
  <si>
    <t xml:space="preserve"> -</t>
  </si>
  <si>
    <t>ด้านการศึกษา</t>
  </si>
  <si>
    <t>60-69 ปี</t>
  </si>
  <si>
    <t>70-79 ปี</t>
  </si>
  <si>
    <t>80-89 ปี</t>
  </si>
  <si>
    <t>90 ปี ขึ้นไป</t>
  </si>
  <si>
    <t>18 ปี ขึ้นไป</t>
  </si>
  <si>
    <t>ต่ำกว่า 18 ปี</t>
  </si>
  <si>
    <t>เงินอุดหนุนฯ ชดเชยรายได้</t>
  </si>
  <si>
    <t>ภาษีที่ดินและสิ่งปลูกสร้างฯ</t>
  </si>
  <si>
    <t>เงินอุดหนุนการสงเคราะห์</t>
  </si>
  <si>
    <t>เบี้ยฯ ผู้ป่วยเอดส์</t>
  </si>
  <si>
    <t>ศูนย์พัฒนาเด็กเล็ก</t>
  </si>
  <si>
    <t xml:space="preserve">แผนใช้จ่าย </t>
  </si>
  <si>
    <t>ไตรมาส1.-2</t>
  </si>
  <si>
    <t xml:space="preserve">จัดสรร </t>
  </si>
  <si>
    <t>ครั้งที่ 1</t>
  </si>
  <si>
    <t>คุณภาพผู้เรียน</t>
  </si>
  <si>
    <t>เงินอุดหนุนฯ ระดับประถม</t>
  </si>
  <si>
    <t>ศึกษาอาหารกลางวัน</t>
  </si>
  <si>
    <t>ศึกษา นม</t>
  </si>
  <si>
    <t>เงินอุดหนุนฯ ศูนย์พัฒนาเด็กเล็ก</t>
  </si>
  <si>
    <t>ได้รับการจัดสรร</t>
  </si>
  <si>
    <t>ปี 2568</t>
  </si>
  <si>
    <t>ปี 2569</t>
  </si>
  <si>
    <t xml:space="preserve">ขอไป </t>
  </si>
  <si>
    <t>หมายเหตุ</t>
  </si>
  <si>
    <t>7 อัตรา</t>
  </si>
  <si>
    <t>เงินอุดหนุนฯ ค่าจัดการเรียนการสอน</t>
  </si>
  <si>
    <t>81 อัตรา</t>
  </si>
  <si>
    <t>90 อัตรา</t>
  </si>
  <si>
    <t>73 อัตรา</t>
  </si>
  <si>
    <t>เงินอุดหนุนฯ ค่าเครื่องแบบนักเรียน</t>
  </si>
  <si>
    <t>60 อัตรา</t>
  </si>
  <si>
    <t>เงินอุดหนุนฯ ค่าหนังสือนักเรียน</t>
  </si>
  <si>
    <t>เงินอุดหนุนฯ ค่าอุปกรณ์การเรียน</t>
  </si>
  <si>
    <t>เงินอุดหนุนฯ ค่ากิจกรรมพัฒนา</t>
  </si>
  <si>
    <t>841 อัตรา</t>
  </si>
  <si>
    <t>เงินอุดหนุนฯ เบี้ยยังชีพผู้สูงอายุ</t>
  </si>
  <si>
    <t>1936 อัตรา</t>
  </si>
  <si>
    <t>เงินอุดหนุนฯ เบี้ยยังชีพความพิการ</t>
  </si>
  <si>
    <t>265 อัตรา</t>
  </si>
  <si>
    <t>23 อัตรา</t>
  </si>
  <si>
    <t>เงินอุดหนุนฯ โครงการสัตว์ปลอดโรค</t>
  </si>
  <si>
    <t>163 ตัว</t>
  </si>
  <si>
    <t>เงินอุดหนุนฯ สำรวจและขึ้นทะเบียนสัตว์</t>
  </si>
  <si>
    <t>เงินอุดหนุนฯ โครงการพระราชดำริ</t>
  </si>
  <si>
    <t>8 แห่ง</t>
  </si>
  <si>
    <t>เงินอุดหนุนฯ ตามอำนาจหน้าที่และ</t>
  </si>
  <si>
    <t>8 อัตรา</t>
  </si>
  <si>
    <t>1121 อัตรา</t>
  </si>
  <si>
    <t>737 อัตรา</t>
  </si>
  <si>
    <t>270 อัตรา</t>
  </si>
  <si>
    <t>20 อัตรา</t>
  </si>
  <si>
    <t>1300 ตัว</t>
  </si>
  <si>
    <t>เงินอุดหนุนนักบริบาล</t>
  </si>
  <si>
    <t>1 อัตรา</t>
  </si>
  <si>
    <t>ไม่ได้ขอฯ</t>
  </si>
  <si>
    <t>47 อัตรา</t>
  </si>
  <si>
    <t>1045 อัตรา</t>
  </si>
  <si>
    <t>1888 อัตรา</t>
  </si>
  <si>
    <t>241 อัตรา</t>
  </si>
  <si>
    <t>18 อัตรา</t>
  </si>
  <si>
    <t>2154 อัตรา</t>
  </si>
  <si>
    <t>1 แห่ง</t>
  </si>
  <si>
    <t>83 อัตรา</t>
  </si>
  <si>
    <t>748 อัตรา</t>
  </si>
  <si>
    <t>1280 ตัว</t>
  </si>
  <si>
    <t>762 อัตรา</t>
  </si>
  <si>
    <t>1807 อัตรา</t>
  </si>
  <si>
    <t>240 อัตรา</t>
  </si>
  <si>
    <t>21 อัตรา</t>
  </si>
  <si>
    <t>ไม่ได้รับการจัดสรร</t>
  </si>
  <si>
    <t>เทศบาลตำบลบางเสร่</t>
  </si>
  <si>
    <t>ศูนย์คัดกรองฯ ยาเสพติด</t>
  </si>
  <si>
    <t>(รวม) 8,046,400</t>
  </si>
  <si>
    <t>(รวม)    6,964,900</t>
  </si>
  <si>
    <t xml:space="preserve">การจัดสรรงบประมาณโดยตรง ปี 2568 และ ปี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</si>
</sst>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 New"/>
      <family val="2"/>
    </font>
    <font>
      <b/>
      <sz val="13"/>
      <color theme="1"/>
      <name val="TH Sarabun New"/>
      <family val="2"/>
    </font>
    <font>
      <sz val="13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</font>
    <font>
      <b/>
      <sz val="15"/>
      <color theme="1"/>
      <name val="TH Sarabun New"/>
      <family val="2"/>
    </font>
    <font>
      <b/>
      <sz val="18"/>
      <color theme="1"/>
      <name val="TH SarabunPSK"/>
      <family val="2"/>
    </font>
    <font>
      <sz val="13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65" fontId="4" fillId="0" borderId="13" xfId="1" applyNumberFormat="1" applyFont="1" applyBorder="1"/>
    <xf numFmtId="0" fontId="4" fillId="0" borderId="13" xfId="0" applyFont="1" applyBorder="1"/>
    <xf numFmtId="0" fontId="4" fillId="0" borderId="15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165" fontId="4" fillId="0" borderId="17" xfId="1" applyNumberFormat="1" applyFont="1" applyBorder="1"/>
    <xf numFmtId="0" fontId="4" fillId="0" borderId="17" xfId="0" applyFont="1" applyBorder="1"/>
    <xf numFmtId="0" fontId="3" fillId="0" borderId="17" xfId="0" applyFont="1" applyBorder="1" applyAlignment="1">
      <alignment horizontal="center"/>
    </xf>
    <xf numFmtId="165" fontId="3" fillId="0" borderId="17" xfId="0" applyNumberFormat="1" applyFont="1" applyBorder="1"/>
    <xf numFmtId="0" fontId="3" fillId="0" borderId="17" xfId="0" applyFont="1" applyBorder="1"/>
    <xf numFmtId="0" fontId="4" fillId="0" borderId="14" xfId="0" applyFont="1" applyBorder="1"/>
    <xf numFmtId="0" fontId="3" fillId="0" borderId="16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165" fontId="4" fillId="0" borderId="20" xfId="0" applyNumberFormat="1" applyFont="1" applyBorder="1"/>
    <xf numFmtId="0" fontId="4" fillId="0" borderId="11" xfId="0" applyFont="1" applyBorder="1"/>
    <xf numFmtId="165" fontId="4" fillId="0" borderId="14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18" xfId="0" applyFont="1" applyBorder="1"/>
    <xf numFmtId="0" fontId="4" fillId="0" borderId="21" xfId="0" applyFont="1" applyBorder="1"/>
    <xf numFmtId="0" fontId="4" fillId="0" borderId="22" xfId="0" applyFont="1" applyBorder="1"/>
    <xf numFmtId="0" fontId="3" fillId="0" borderId="19" xfId="0" applyFont="1" applyBorder="1" applyAlignment="1">
      <alignment horizontal="center"/>
    </xf>
    <xf numFmtId="165" fontId="4" fillId="0" borderId="18" xfId="0" applyNumberFormat="1" applyFont="1" applyBorder="1"/>
    <xf numFmtId="0" fontId="3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165" fontId="3" fillId="0" borderId="20" xfId="0" applyNumberFormat="1" applyFont="1" applyBorder="1"/>
    <xf numFmtId="0" fontId="3" fillId="0" borderId="20" xfId="0" applyFont="1" applyBorder="1"/>
    <xf numFmtId="0" fontId="6" fillId="0" borderId="0" xfId="0" applyFont="1" applyAlignment="1">
      <alignment horizontal="center"/>
    </xf>
    <xf numFmtId="165" fontId="4" fillId="0" borderId="0" xfId="0" applyNumberFormat="1" applyFont="1"/>
    <xf numFmtId="165" fontId="4" fillId="0" borderId="13" xfId="1" applyNumberFormat="1" applyFont="1" applyFill="1" applyBorder="1"/>
    <xf numFmtId="165" fontId="4" fillId="0" borderId="17" xfId="1" applyNumberFormat="1" applyFont="1" applyFill="1" applyBorder="1"/>
    <xf numFmtId="165" fontId="3" fillId="0" borderId="17" xfId="1" applyNumberFormat="1" applyFont="1" applyFill="1" applyBorder="1"/>
    <xf numFmtId="165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165" fontId="3" fillId="0" borderId="17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4" fillId="3" borderId="13" xfId="1" applyNumberFormat="1" applyFont="1" applyFill="1" applyBorder="1"/>
    <xf numFmtId="165" fontId="4" fillId="3" borderId="17" xfId="1" applyNumberFormat="1" applyFont="1" applyFill="1" applyBorder="1"/>
    <xf numFmtId="0" fontId="4" fillId="3" borderId="13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165" fontId="4" fillId="0" borderId="24" xfId="1" applyNumberFormat="1" applyFont="1" applyFill="1" applyBorder="1"/>
    <xf numFmtId="0" fontId="3" fillId="0" borderId="1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165" fontId="3" fillId="3" borderId="20" xfId="0" applyNumberFormat="1" applyFont="1" applyFill="1" applyBorder="1"/>
    <xf numFmtId="165" fontId="3" fillId="3" borderId="20" xfId="1" applyNumberFormat="1" applyFont="1" applyFill="1" applyBorder="1"/>
    <xf numFmtId="0" fontId="4" fillId="0" borderId="27" xfId="0" applyFont="1" applyBorder="1" applyAlignment="1">
      <alignment horizontal="center"/>
    </xf>
    <xf numFmtId="165" fontId="4" fillId="0" borderId="4" xfId="0" applyNumberFormat="1" applyFont="1" applyBorder="1"/>
    <xf numFmtId="165" fontId="4" fillId="0" borderId="25" xfId="0" applyNumberFormat="1" applyFont="1" applyBorder="1"/>
    <xf numFmtId="0" fontId="3" fillId="0" borderId="7" xfId="0" applyFont="1" applyBorder="1" applyAlignment="1">
      <alignment horizontal="center"/>
    </xf>
    <xf numFmtId="165" fontId="4" fillId="0" borderId="5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7" xfId="0" applyFont="1" applyBorder="1"/>
    <xf numFmtId="0" fontId="4" fillId="0" borderId="10" xfId="0" applyFont="1" applyBorder="1"/>
    <xf numFmtId="165" fontId="3" fillId="0" borderId="10" xfId="0" applyNumberFormat="1" applyFont="1" applyBorder="1"/>
    <xf numFmtId="0" fontId="4" fillId="0" borderId="6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65" fontId="4" fillId="0" borderId="0" xfId="1" applyNumberFormat="1" applyFont="1" applyFill="1" applyBorder="1"/>
    <xf numFmtId="0" fontId="4" fillId="0" borderId="9" xfId="0" applyFont="1" applyBorder="1"/>
    <xf numFmtId="0" fontId="4" fillId="0" borderId="7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25" xfId="0" applyFont="1" applyBorder="1"/>
    <xf numFmtId="0" fontId="3" fillId="2" borderId="5" xfId="0" applyFont="1" applyFill="1" applyBorder="1" applyAlignment="1">
      <alignment horizontal="center" vertical="center"/>
    </xf>
    <xf numFmtId="165" fontId="2" fillId="0" borderId="0" xfId="1" applyNumberFormat="1" applyFont="1"/>
    <xf numFmtId="165" fontId="4" fillId="0" borderId="4" xfId="1" applyNumberFormat="1" applyFont="1" applyBorder="1"/>
    <xf numFmtId="165" fontId="4" fillId="0" borderId="25" xfId="1" applyNumberFormat="1" applyFont="1" applyBorder="1"/>
    <xf numFmtId="165" fontId="4" fillId="0" borderId="5" xfId="1" applyNumberFormat="1" applyFont="1" applyBorder="1"/>
    <xf numFmtId="165" fontId="3" fillId="0" borderId="10" xfId="1" applyNumberFormat="1" applyFont="1" applyBorder="1" applyAlignment="1">
      <alignment horizontal="center" vertical="center"/>
    </xf>
    <xf numFmtId="165" fontId="4" fillId="0" borderId="25" xfId="1" applyNumberFormat="1" applyFont="1" applyBorder="1" applyAlignment="1">
      <alignment horizontal="right"/>
    </xf>
    <xf numFmtId="49" fontId="4" fillId="0" borderId="25" xfId="1" applyNumberFormat="1" applyFont="1" applyBorder="1" applyAlignment="1">
      <alignment horizontal="right"/>
    </xf>
    <xf numFmtId="165" fontId="3" fillId="0" borderId="27" xfId="1" applyNumberFormat="1" applyFont="1" applyBorder="1" applyAlignment="1">
      <alignment vertical="center"/>
    </xf>
    <xf numFmtId="165" fontId="3" fillId="0" borderId="10" xfId="1" applyNumberFormat="1" applyFont="1" applyBorder="1" applyAlignment="1">
      <alignment vertical="center"/>
    </xf>
    <xf numFmtId="165" fontId="4" fillId="0" borderId="4" xfId="1" applyNumberFormat="1" applyFont="1" applyBorder="1" applyAlignment="1">
      <alignment horizontal="right"/>
    </xf>
    <xf numFmtId="0" fontId="4" fillId="0" borderId="29" xfId="0" applyFont="1" applyBorder="1" applyAlignment="1">
      <alignment horizontal="left"/>
    </xf>
    <xf numFmtId="0" fontId="4" fillId="0" borderId="26" xfId="0" applyFont="1" applyBorder="1"/>
    <xf numFmtId="0" fontId="4" fillId="0" borderId="23" xfId="0" applyFont="1" applyBorder="1"/>
    <xf numFmtId="165" fontId="4" fillId="0" borderId="27" xfId="1" applyNumberFormat="1" applyFont="1" applyBorder="1" applyAlignment="1">
      <alignment horizontal="right" vertical="center"/>
    </xf>
    <xf numFmtId="49" fontId="4" fillId="0" borderId="10" xfId="1" applyNumberFormat="1" applyFont="1" applyBorder="1" applyAlignment="1">
      <alignment horizontal="right"/>
    </xf>
    <xf numFmtId="165" fontId="7" fillId="0" borderId="27" xfId="1" applyNumberFormat="1" applyFont="1" applyBorder="1" applyAlignment="1">
      <alignment vertical="center"/>
    </xf>
    <xf numFmtId="165" fontId="7" fillId="0" borderId="10" xfId="1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5" fontId="4" fillId="0" borderId="27" xfId="0" applyNumberFormat="1" applyFont="1" applyBorder="1"/>
    <xf numFmtId="0" fontId="3" fillId="0" borderId="23" xfId="0" applyFont="1" applyBorder="1" applyAlignment="1">
      <alignment horizontal="center"/>
    </xf>
    <xf numFmtId="165" fontId="4" fillId="0" borderId="27" xfId="1" applyNumberFormat="1" applyFont="1" applyBorder="1" applyAlignment="1">
      <alignment horizontal="center" vertical="center"/>
    </xf>
    <xf numFmtId="165" fontId="4" fillId="0" borderId="9" xfId="1" applyNumberFormat="1" applyFont="1" applyBorder="1"/>
    <xf numFmtId="165" fontId="4" fillId="0" borderId="27" xfId="1" applyNumberFormat="1" applyFont="1" applyBorder="1"/>
    <xf numFmtId="165" fontId="4" fillId="0" borderId="10" xfId="1" applyNumberFormat="1" applyFont="1" applyBorder="1"/>
    <xf numFmtId="0" fontId="4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0" fontId="3" fillId="0" borderId="28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165" fontId="3" fillId="0" borderId="10" xfId="0" applyNumberFormat="1" applyFont="1" applyBorder="1" applyAlignment="1">
      <alignment vertical="center"/>
    </xf>
    <xf numFmtId="0" fontId="3" fillId="0" borderId="25" xfId="0" applyFont="1" applyBorder="1"/>
    <xf numFmtId="0" fontId="3" fillId="0" borderId="10" xfId="0" applyFont="1" applyBorder="1" applyAlignment="1">
      <alignment horizontal="left"/>
    </xf>
    <xf numFmtId="165" fontId="4" fillId="0" borderId="27" xfId="1" applyNumberFormat="1" applyFont="1" applyBorder="1" applyAlignment="1">
      <alignment vertical="center"/>
    </xf>
    <xf numFmtId="165" fontId="4" fillId="0" borderId="28" xfId="1" applyNumberFormat="1" applyFont="1" applyBorder="1" applyAlignment="1">
      <alignment vertical="center"/>
    </xf>
    <xf numFmtId="165" fontId="4" fillId="0" borderId="28" xfId="1" applyNumberFormat="1" applyFont="1" applyBorder="1" applyAlignment="1">
      <alignment horizontal="right" vertical="center"/>
    </xf>
    <xf numFmtId="165" fontId="4" fillId="0" borderId="10" xfId="1" applyNumberFormat="1" applyFont="1" applyBorder="1" applyAlignment="1">
      <alignment vertical="center"/>
    </xf>
    <xf numFmtId="165" fontId="3" fillId="5" borderId="1" xfId="0" applyNumberFormat="1" applyFont="1" applyFill="1" applyBorder="1" applyAlignment="1">
      <alignment horizontal="center" vertical="center"/>
    </xf>
    <xf numFmtId="165" fontId="9" fillId="0" borderId="4" xfId="1" applyNumberFormat="1" applyFont="1" applyBorder="1"/>
    <xf numFmtId="165" fontId="9" fillId="0" borderId="25" xfId="1" applyNumberFormat="1" applyFont="1" applyBorder="1" applyAlignment="1">
      <alignment horizontal="right"/>
    </xf>
    <xf numFmtId="0" fontId="9" fillId="0" borderId="25" xfId="0" applyFont="1" applyBorder="1"/>
    <xf numFmtId="0" fontId="9" fillId="0" borderId="5" xfId="0" applyFont="1" applyBorder="1"/>
    <xf numFmtId="49" fontId="9" fillId="0" borderId="25" xfId="1" applyNumberFormat="1" applyFont="1" applyBorder="1" applyAlignment="1">
      <alignment horizontal="right"/>
    </xf>
    <xf numFmtId="165" fontId="3" fillId="2" borderId="1" xfId="1" applyNumberFormat="1" applyFont="1" applyFill="1" applyBorder="1" applyAlignment="1">
      <alignment horizontal="center" vertical="center"/>
    </xf>
    <xf numFmtId="0" fontId="4" fillId="0" borderId="28" xfId="0" applyFont="1" applyBorder="1"/>
    <xf numFmtId="0" fontId="4" fillId="0" borderId="0" xfId="0" applyFont="1" applyAlignment="1">
      <alignment horizontal="left"/>
    </xf>
    <xf numFmtId="0" fontId="3" fillId="0" borderId="28" xfId="0" applyFont="1" applyBorder="1"/>
    <xf numFmtId="0" fontId="4" fillId="0" borderId="7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/>
    <xf numFmtId="49" fontId="4" fillId="0" borderId="27" xfId="1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right"/>
    </xf>
    <xf numFmtId="165" fontId="3" fillId="0" borderId="27" xfId="0" applyNumberFormat="1" applyFont="1" applyBorder="1" applyAlignment="1">
      <alignment vertical="center"/>
    </xf>
    <xf numFmtId="165" fontId="4" fillId="0" borderId="9" xfId="0" applyNumberFormat="1" applyFont="1" applyBorder="1"/>
    <xf numFmtId="165" fontId="4" fillId="0" borderId="25" xfId="1" applyNumberFormat="1" applyFont="1" applyBorder="1" applyAlignment="1">
      <alignment horizontal="right" vertical="center"/>
    </xf>
    <xf numFmtId="165" fontId="4" fillId="0" borderId="1" xfId="0" applyNumberFormat="1" applyFont="1" applyBorder="1"/>
    <xf numFmtId="165" fontId="4" fillId="0" borderId="27" xfId="1" applyNumberFormat="1" applyFont="1" applyFill="1" applyBorder="1" applyAlignment="1">
      <alignment vertical="center"/>
    </xf>
    <xf numFmtId="165" fontId="4" fillId="0" borderId="10" xfId="1" applyNumberFormat="1" applyFont="1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5" fontId="4" fillId="0" borderId="9" xfId="1" applyNumberFormat="1" applyFont="1" applyBorder="1" applyAlignment="1">
      <alignment horizontal="center" vertical="center"/>
    </xf>
    <xf numFmtId="165" fontId="4" fillId="0" borderId="27" xfId="1" applyNumberFormat="1" applyFont="1" applyBorder="1" applyAlignment="1">
      <alignment horizontal="center" vertical="center"/>
    </xf>
    <xf numFmtId="165" fontId="4" fillId="0" borderId="10" xfId="1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4" fillId="0" borderId="27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5" fillId="0" borderId="23" xfId="0" applyNumberFormat="1" applyFont="1" applyBorder="1" applyAlignment="1">
      <alignment horizontal="center"/>
    </xf>
    <xf numFmtId="165" fontId="6" fillId="0" borderId="23" xfId="0" applyNumberFormat="1" applyFont="1" applyBorder="1" applyAlignment="1">
      <alignment horizont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165" fontId="7" fillId="0" borderId="27" xfId="0" applyNumberFormat="1" applyFont="1" applyBorder="1" applyAlignment="1">
      <alignment horizontal="center" vertical="center"/>
    </xf>
    <xf numFmtId="165" fontId="3" fillId="2" borderId="8" xfId="1" applyNumberFormat="1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165" fontId="7" fillId="0" borderId="9" xfId="1" applyNumberFormat="1" applyFont="1" applyBorder="1" applyAlignment="1">
      <alignment horizontal="center" vertical="center"/>
    </xf>
    <xf numFmtId="165" fontId="7" fillId="0" borderId="27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5" fontId="7" fillId="0" borderId="10" xfId="1" applyNumberFormat="1" applyFont="1" applyBorder="1" applyAlignment="1">
      <alignment horizontal="center" vertical="center"/>
    </xf>
    <xf numFmtId="165" fontId="6" fillId="0" borderId="9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7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F4C5-2DA4-4C73-851E-6B64DA0B0072}">
  <dimension ref="A1:AC77"/>
  <sheetViews>
    <sheetView tabSelected="1" topLeftCell="P1" workbookViewId="0">
      <selection activeCell="AC63" sqref="AC63"/>
    </sheetView>
  </sheetViews>
  <sheetFormatPr defaultColWidth="9.109375" defaultRowHeight="15"/>
  <cols>
    <col min="1" max="1" width="0.33203125" style="1" hidden="1" customWidth="1"/>
    <col min="2" max="2" width="18" style="1" hidden="1" customWidth="1"/>
    <col min="3" max="3" width="12.5546875" style="1" hidden="1" customWidth="1"/>
    <col min="4" max="4" width="8.88671875" style="1" hidden="1" customWidth="1"/>
    <col min="5" max="5" width="10.109375" style="1" hidden="1" customWidth="1"/>
    <col min="6" max="6" width="10.33203125" style="1" hidden="1" customWidth="1"/>
    <col min="7" max="8" width="9.109375" style="1" hidden="1" customWidth="1"/>
    <col min="9" max="9" width="10.44140625" style="1" hidden="1" customWidth="1"/>
    <col min="10" max="10" width="8.109375" style="1" hidden="1" customWidth="1"/>
    <col min="11" max="11" width="10.33203125" style="1" hidden="1" customWidth="1"/>
    <col min="12" max="12" width="9.88671875" style="1" hidden="1" customWidth="1"/>
    <col min="13" max="13" width="9.109375" style="1" hidden="1" customWidth="1"/>
    <col min="14" max="14" width="9.6640625" style="1" hidden="1" customWidth="1"/>
    <col min="15" max="15" width="54.5546875" style="1" hidden="1" customWidth="1"/>
    <col min="16" max="16" width="7" style="1" customWidth="1"/>
    <col min="17" max="17" width="31.5546875" style="1" customWidth="1"/>
    <col min="18" max="18" width="10.21875" style="1" customWidth="1"/>
    <col min="19" max="19" width="17.5546875" style="1" customWidth="1"/>
    <col min="20" max="20" width="19.5546875" style="79" customWidth="1"/>
    <col min="21" max="21" width="20.44140625" style="1" customWidth="1"/>
    <col min="22" max="22" width="19.5546875" style="1" customWidth="1"/>
    <col min="23" max="23" width="14.109375" style="1" customWidth="1"/>
    <col min="24" max="24" width="0.33203125" style="1" hidden="1" customWidth="1"/>
    <col min="25" max="25" width="10.6640625" style="1" hidden="1" customWidth="1"/>
    <col min="26" max="26" width="11.88671875" style="1" hidden="1" customWidth="1"/>
    <col min="27" max="16384" width="9.109375" style="1"/>
  </cols>
  <sheetData>
    <row r="1" spans="1:28" ht="26.25" customHeight="1">
      <c r="P1" s="194" t="s">
        <v>116</v>
      </c>
      <c r="Q1" s="194"/>
      <c r="R1" s="194"/>
      <c r="S1" s="194"/>
      <c r="T1" s="194"/>
      <c r="U1" s="194"/>
      <c r="V1" s="194"/>
      <c r="W1" s="194"/>
    </row>
    <row r="2" spans="1:28" ht="21">
      <c r="A2" s="3"/>
      <c r="B2" s="32"/>
      <c r="C2" s="167" t="s">
        <v>44</v>
      </c>
      <c r="D2" s="167"/>
      <c r="E2" s="32" t="s">
        <v>41</v>
      </c>
      <c r="F2" s="167" t="e">
        <f>#REF!+#REF!+#REF!+#REF!+#REF!+#REF!+#REF!+#REF!+#REF!+#REF!</f>
        <v>#REF!</v>
      </c>
      <c r="G2" s="167"/>
      <c r="H2" s="3"/>
      <c r="I2" s="3" t="s">
        <v>32</v>
      </c>
      <c r="J2" s="166" t="e">
        <f>#REF!+#REF!+#REF!+#REF!+#REF!+#REF!+#REF!+#REF!+#REF!+#REF!</f>
        <v>#REF!</v>
      </c>
      <c r="K2" s="166"/>
      <c r="L2" s="3" t="s">
        <v>39</v>
      </c>
      <c r="M2" s="166" t="e">
        <f>#REF!+#REF!+#REF!+#REF!+#REF!+#REF!+#REF!+#REF!+#REF!+#REF!</f>
        <v>#REF!</v>
      </c>
      <c r="N2" s="166"/>
      <c r="O2" s="3"/>
      <c r="S2" s="1" t="s">
        <v>120</v>
      </c>
      <c r="Y2" s="66"/>
      <c r="Z2" s="37"/>
    </row>
    <row r="3" spans="1:28" s="2" customFormat="1" ht="16.8">
      <c r="A3" s="188" t="s">
        <v>0</v>
      </c>
      <c r="B3" s="190" t="s">
        <v>1</v>
      </c>
      <c r="C3" s="191"/>
      <c r="D3" s="164" t="s">
        <v>2</v>
      </c>
      <c r="E3" s="164"/>
      <c r="F3" s="165"/>
      <c r="G3" s="163" t="s">
        <v>10</v>
      </c>
      <c r="H3" s="164"/>
      <c r="I3" s="165"/>
      <c r="J3" s="163" t="s">
        <v>11</v>
      </c>
      <c r="K3" s="164"/>
      <c r="L3" s="165"/>
      <c r="M3" s="163" t="s">
        <v>12</v>
      </c>
      <c r="N3" s="164"/>
      <c r="O3" s="165"/>
      <c r="P3" s="168" t="s">
        <v>0</v>
      </c>
      <c r="Q3" s="170" t="s">
        <v>1</v>
      </c>
      <c r="R3" s="171"/>
      <c r="S3" s="176" t="s">
        <v>66</v>
      </c>
      <c r="T3" s="177"/>
      <c r="U3" s="178" t="s">
        <v>67</v>
      </c>
      <c r="V3" s="179"/>
      <c r="W3" s="168" t="s">
        <v>69</v>
      </c>
      <c r="X3" s="70"/>
      <c r="Y3" s="67" t="s">
        <v>56</v>
      </c>
      <c r="Z3" s="67" t="s">
        <v>58</v>
      </c>
      <c r="AA3" s="66"/>
      <c r="AB3" s="33"/>
    </row>
    <row r="4" spans="1:28" s="2" customFormat="1" ht="16.8">
      <c r="A4" s="189"/>
      <c r="B4" s="192"/>
      <c r="C4" s="193"/>
      <c r="D4" s="43" t="s">
        <v>42</v>
      </c>
      <c r="E4" s="38" t="s">
        <v>3</v>
      </c>
      <c r="F4" s="38" t="s">
        <v>5</v>
      </c>
      <c r="G4" s="38" t="s">
        <v>4</v>
      </c>
      <c r="H4" s="38" t="s">
        <v>3</v>
      </c>
      <c r="I4" s="38" t="s">
        <v>5</v>
      </c>
      <c r="J4" s="38" t="s">
        <v>4</v>
      </c>
      <c r="K4" s="38" t="s">
        <v>3</v>
      </c>
      <c r="L4" s="38" t="s">
        <v>5</v>
      </c>
      <c r="M4" s="38" t="s">
        <v>4</v>
      </c>
      <c r="N4" s="38" t="s">
        <v>3</v>
      </c>
      <c r="O4" s="38" t="s">
        <v>5</v>
      </c>
      <c r="P4" s="169"/>
      <c r="Q4" s="172"/>
      <c r="R4" s="173"/>
      <c r="S4" s="78" t="s">
        <v>68</v>
      </c>
      <c r="T4" s="78" t="s">
        <v>65</v>
      </c>
      <c r="U4" s="141" t="s">
        <v>68</v>
      </c>
      <c r="V4" s="141" t="s">
        <v>65</v>
      </c>
      <c r="W4" s="169"/>
      <c r="X4" s="71"/>
      <c r="Y4" s="69" t="s">
        <v>57</v>
      </c>
      <c r="Z4" s="68" t="s">
        <v>59</v>
      </c>
      <c r="AA4" s="66"/>
      <c r="AB4" s="33"/>
    </row>
    <row r="5" spans="1:28" s="2" customFormat="1" ht="16.8">
      <c r="A5" s="5">
        <v>1</v>
      </c>
      <c r="B5" s="4" t="s">
        <v>22</v>
      </c>
      <c r="C5" s="20"/>
      <c r="D5" s="5" t="s">
        <v>7</v>
      </c>
      <c r="E5" s="34">
        <v>124600</v>
      </c>
      <c r="F5" s="34">
        <v>0</v>
      </c>
      <c r="G5" s="5" t="s">
        <v>13</v>
      </c>
      <c r="H5" s="34">
        <v>124600</v>
      </c>
      <c r="I5" s="34">
        <v>0</v>
      </c>
      <c r="J5" s="5" t="s">
        <v>16</v>
      </c>
      <c r="K5" s="34">
        <v>124400</v>
      </c>
      <c r="L5" s="34">
        <v>0</v>
      </c>
      <c r="M5" s="5" t="s">
        <v>19</v>
      </c>
      <c r="N5" s="34">
        <v>124500</v>
      </c>
      <c r="O5" s="34">
        <v>0</v>
      </c>
      <c r="P5" s="59">
        <v>1</v>
      </c>
      <c r="Q5" s="64" t="s">
        <v>64</v>
      </c>
      <c r="R5" s="76"/>
      <c r="S5" s="119">
        <v>2795700</v>
      </c>
      <c r="T5" s="80">
        <v>1667400</v>
      </c>
      <c r="U5" s="80">
        <v>2809300</v>
      </c>
      <c r="V5" s="80">
        <v>1494200</v>
      </c>
      <c r="W5" s="76"/>
      <c r="X5" s="76"/>
      <c r="Y5" s="174" t="e">
        <f>E7+H7</f>
        <v>#REF!</v>
      </c>
      <c r="Z5" s="174">
        <v>747600</v>
      </c>
    </row>
    <row r="6" spans="1:28" s="2" customFormat="1" ht="16.8">
      <c r="A6" s="9"/>
      <c r="B6" s="8" t="s">
        <v>55</v>
      </c>
      <c r="C6" s="15"/>
      <c r="D6" s="9" t="s">
        <v>8</v>
      </c>
      <c r="E6" s="35">
        <v>124600</v>
      </c>
      <c r="F6" s="35">
        <v>0</v>
      </c>
      <c r="G6" s="9" t="s">
        <v>14</v>
      </c>
      <c r="H6" s="35">
        <v>124600</v>
      </c>
      <c r="I6" s="35">
        <v>0</v>
      </c>
      <c r="J6" s="9" t="s">
        <v>17</v>
      </c>
      <c r="K6" s="35">
        <v>124400</v>
      </c>
      <c r="L6" s="35">
        <v>0</v>
      </c>
      <c r="M6" s="9" t="s">
        <v>20</v>
      </c>
      <c r="N6" s="35">
        <v>124500</v>
      </c>
      <c r="O6" s="35">
        <v>0</v>
      </c>
      <c r="P6" s="54"/>
      <c r="Q6" s="65"/>
      <c r="R6" s="77"/>
      <c r="S6" s="120" t="s">
        <v>70</v>
      </c>
      <c r="T6" s="84" t="s">
        <v>70</v>
      </c>
      <c r="U6" s="84" t="s">
        <v>70</v>
      </c>
      <c r="V6" s="84" t="s">
        <v>92</v>
      </c>
      <c r="W6" s="77"/>
      <c r="X6" s="77"/>
      <c r="Y6" s="175"/>
      <c r="Z6" s="175"/>
    </row>
    <row r="7" spans="1:28" s="2" customFormat="1" ht="16.8">
      <c r="A7" s="9"/>
      <c r="B7" s="8"/>
      <c r="C7" s="15"/>
      <c r="D7" s="12" t="s">
        <v>6</v>
      </c>
      <c r="E7" s="13" t="e">
        <f>E5+E6+#REF!</f>
        <v>#REF!</v>
      </c>
      <c r="F7" s="13" t="e">
        <f>F5+F6+#REF!</f>
        <v>#REF!</v>
      </c>
      <c r="G7" s="12" t="s">
        <v>6</v>
      </c>
      <c r="H7" s="13">
        <f>SUM(H5:H6)</f>
        <v>249200</v>
      </c>
      <c r="I7" s="36">
        <f>SUM(I5:I6)</f>
        <v>0</v>
      </c>
      <c r="J7" s="12" t="s">
        <v>6</v>
      </c>
      <c r="K7" s="13">
        <f>SUM(K5:K6)</f>
        <v>248800</v>
      </c>
      <c r="L7" s="36" t="e">
        <f>L5+L6+#REF!</f>
        <v>#REF!</v>
      </c>
      <c r="M7" s="12" t="s">
        <v>6</v>
      </c>
      <c r="N7" s="13">
        <f>SUM(N5:N6)</f>
        <v>249000</v>
      </c>
      <c r="O7" s="13">
        <f>SUM(O5:O6)</f>
        <v>0</v>
      </c>
      <c r="P7" s="60"/>
      <c r="Q7" s="128"/>
      <c r="R7" s="75"/>
      <c r="S7" s="121"/>
      <c r="T7" s="81"/>
      <c r="U7" s="81"/>
      <c r="V7" s="81"/>
      <c r="W7" s="77"/>
      <c r="X7" s="77"/>
      <c r="Y7" s="175"/>
      <c r="Z7" s="175"/>
      <c r="AB7" s="33"/>
    </row>
    <row r="8" spans="1:28" s="2" customFormat="1" ht="16.8">
      <c r="A8" s="5">
        <v>2</v>
      </c>
      <c r="B8" s="4" t="s">
        <v>22</v>
      </c>
      <c r="C8" s="20"/>
      <c r="D8" s="5" t="s">
        <v>7</v>
      </c>
      <c r="E8" s="34"/>
      <c r="F8" s="34">
        <v>0</v>
      </c>
      <c r="G8" s="5" t="s">
        <v>13</v>
      </c>
      <c r="H8" s="34">
        <v>74500</v>
      </c>
      <c r="I8" s="34">
        <v>0</v>
      </c>
      <c r="J8" s="5" t="s">
        <v>16</v>
      </c>
      <c r="K8" s="34">
        <v>74500</v>
      </c>
      <c r="L8" s="34">
        <v>0</v>
      </c>
      <c r="M8" s="5" t="s">
        <v>19</v>
      </c>
      <c r="N8" s="34">
        <v>0</v>
      </c>
      <c r="O8" s="34">
        <v>0</v>
      </c>
      <c r="P8" s="54">
        <v>2</v>
      </c>
      <c r="Q8" s="65" t="s">
        <v>71</v>
      </c>
      <c r="R8" s="77"/>
      <c r="S8" s="119">
        <v>159800</v>
      </c>
      <c r="T8" s="80">
        <v>159800</v>
      </c>
      <c r="U8" s="80">
        <v>183600</v>
      </c>
      <c r="V8" s="80">
        <v>149000</v>
      </c>
      <c r="W8" s="76"/>
      <c r="X8" s="76"/>
      <c r="Y8" s="174" t="e">
        <f>#REF!+#REF!</f>
        <v>#REF!</v>
      </c>
      <c r="Z8" s="174">
        <v>74500</v>
      </c>
      <c r="AA8" s="72">
        <v>0</v>
      </c>
    </row>
    <row r="9" spans="1:28" s="2" customFormat="1" ht="16.8">
      <c r="A9" s="9"/>
      <c r="B9" s="8" t="s">
        <v>23</v>
      </c>
      <c r="C9" s="15"/>
      <c r="D9" s="9" t="s">
        <v>8</v>
      </c>
      <c r="E9" s="35"/>
      <c r="F9" s="35">
        <v>0</v>
      </c>
      <c r="G9" s="9" t="s">
        <v>14</v>
      </c>
      <c r="H9" s="35">
        <v>0</v>
      </c>
      <c r="I9" s="35">
        <v>0</v>
      </c>
      <c r="J9" s="9" t="s">
        <v>17</v>
      </c>
      <c r="K9" s="35">
        <v>0</v>
      </c>
      <c r="L9" s="35">
        <v>0</v>
      </c>
      <c r="M9" s="9" t="s">
        <v>20</v>
      </c>
      <c r="N9" s="35">
        <v>0</v>
      </c>
      <c r="O9" s="35">
        <v>0</v>
      </c>
      <c r="P9" s="54"/>
      <c r="Q9" s="65"/>
      <c r="R9" s="77"/>
      <c r="S9" s="120" t="s">
        <v>72</v>
      </c>
      <c r="T9" s="84" t="s">
        <v>72</v>
      </c>
      <c r="U9" s="84" t="s">
        <v>73</v>
      </c>
      <c r="V9" s="84" t="s">
        <v>74</v>
      </c>
      <c r="W9" s="77"/>
      <c r="X9" s="77"/>
      <c r="Y9" s="175"/>
      <c r="Z9" s="175"/>
      <c r="AA9" s="72">
        <v>0</v>
      </c>
    </row>
    <row r="10" spans="1:28" s="2" customFormat="1" ht="15" customHeight="1">
      <c r="A10" s="22"/>
      <c r="B10" s="17"/>
      <c r="C10" s="23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60"/>
      <c r="Q10" s="74"/>
      <c r="R10" s="75"/>
      <c r="S10" s="122"/>
      <c r="T10" s="82"/>
      <c r="U10" s="75"/>
      <c r="V10" s="75"/>
      <c r="W10" s="75"/>
      <c r="X10" s="75"/>
      <c r="Y10" s="197"/>
      <c r="Z10" s="197"/>
    </row>
    <row r="11" spans="1:28" s="2" customFormat="1" ht="16.8">
      <c r="A11" s="5">
        <v>3</v>
      </c>
      <c r="B11" s="4" t="s">
        <v>22</v>
      </c>
      <c r="C11" s="20"/>
      <c r="D11" s="5" t="s">
        <v>7</v>
      </c>
      <c r="E11" s="34">
        <v>0</v>
      </c>
      <c r="F11" s="34">
        <v>0</v>
      </c>
      <c r="G11" s="5" t="s">
        <v>13</v>
      </c>
      <c r="H11" s="34">
        <v>0</v>
      </c>
      <c r="I11" s="5">
        <v>0</v>
      </c>
      <c r="J11" s="5" t="s">
        <v>16</v>
      </c>
      <c r="K11" s="34">
        <v>0</v>
      </c>
      <c r="L11" s="34">
        <v>0</v>
      </c>
      <c r="M11" s="5" t="s">
        <v>19</v>
      </c>
      <c r="N11" s="34">
        <v>0</v>
      </c>
      <c r="O11" s="34">
        <v>0</v>
      </c>
      <c r="P11" s="54">
        <v>3</v>
      </c>
      <c r="Q11" s="65" t="s">
        <v>75</v>
      </c>
      <c r="R11" s="77"/>
      <c r="S11" s="119">
        <v>19500</v>
      </c>
      <c r="T11" s="80">
        <v>19500</v>
      </c>
      <c r="U11" s="80">
        <v>19500</v>
      </c>
      <c r="V11" s="80">
        <v>15300</v>
      </c>
      <c r="W11" s="76"/>
      <c r="X11" s="76"/>
      <c r="Y11" s="182">
        <v>0</v>
      </c>
      <c r="Z11" s="182">
        <v>0</v>
      </c>
    </row>
    <row r="12" spans="1:28" s="2" customFormat="1" ht="16.8">
      <c r="A12" s="9"/>
      <c r="B12" s="8" t="s">
        <v>24</v>
      </c>
      <c r="C12" s="15"/>
      <c r="D12" s="9" t="s">
        <v>8</v>
      </c>
      <c r="E12" s="35">
        <v>0</v>
      </c>
      <c r="F12" s="35">
        <v>0</v>
      </c>
      <c r="G12" s="9" t="s">
        <v>14</v>
      </c>
      <c r="H12" s="35">
        <v>0</v>
      </c>
      <c r="I12" s="9">
        <v>0</v>
      </c>
      <c r="J12" s="9" t="s">
        <v>17</v>
      </c>
      <c r="K12" s="35">
        <v>0</v>
      </c>
      <c r="L12" s="35">
        <v>0</v>
      </c>
      <c r="M12" s="9" t="s">
        <v>20</v>
      </c>
      <c r="N12" s="35">
        <v>0</v>
      </c>
      <c r="O12" s="35">
        <v>0</v>
      </c>
      <c r="P12" s="54"/>
      <c r="Q12" s="65"/>
      <c r="R12" s="77"/>
      <c r="S12" s="123" t="s">
        <v>76</v>
      </c>
      <c r="T12" s="85" t="s">
        <v>76</v>
      </c>
      <c r="U12" s="85" t="s">
        <v>76</v>
      </c>
      <c r="V12" s="85" t="s">
        <v>101</v>
      </c>
      <c r="W12" s="77"/>
      <c r="X12" s="77"/>
      <c r="Y12" s="183"/>
      <c r="Z12" s="183"/>
    </row>
    <row r="13" spans="1:28" s="2" customFormat="1" ht="13.5" customHeight="1">
      <c r="A13" s="22"/>
      <c r="B13" s="17"/>
      <c r="C13" s="23"/>
      <c r="D13" s="18"/>
      <c r="E13" s="18"/>
      <c r="F13" s="18"/>
      <c r="G13" s="18"/>
      <c r="H13" s="18"/>
      <c r="I13" s="18"/>
      <c r="J13" s="18"/>
      <c r="K13" s="19"/>
      <c r="L13" s="18"/>
      <c r="M13" s="18"/>
      <c r="N13" s="18"/>
      <c r="O13" s="18"/>
      <c r="P13" s="60"/>
      <c r="Q13" s="74"/>
      <c r="R13" s="75"/>
      <c r="S13" s="122"/>
      <c r="T13" s="82"/>
      <c r="U13" s="75"/>
      <c r="V13" s="75"/>
      <c r="W13" s="75"/>
      <c r="X13" s="75"/>
      <c r="Y13" s="184"/>
      <c r="Z13" s="184"/>
    </row>
    <row r="14" spans="1:28" s="2" customFormat="1" ht="16.8">
      <c r="A14" s="5">
        <v>4</v>
      </c>
      <c r="B14" s="4" t="s">
        <v>22</v>
      </c>
      <c r="C14" s="20"/>
      <c r="D14" s="5" t="s">
        <v>7</v>
      </c>
      <c r="E14" s="34">
        <v>0</v>
      </c>
      <c r="F14" s="34">
        <v>0</v>
      </c>
      <c r="G14" s="5" t="s">
        <v>13</v>
      </c>
      <c r="H14" s="34">
        <v>0</v>
      </c>
      <c r="I14" s="9">
        <v>0</v>
      </c>
      <c r="J14" s="5" t="s">
        <v>16</v>
      </c>
      <c r="K14" s="34">
        <v>0</v>
      </c>
      <c r="L14" s="34">
        <v>0</v>
      </c>
      <c r="M14" s="5" t="s">
        <v>19</v>
      </c>
      <c r="N14" s="34">
        <v>0</v>
      </c>
      <c r="O14" s="34">
        <v>0</v>
      </c>
      <c r="P14" s="54">
        <v>4</v>
      </c>
      <c r="Q14" s="65" t="s">
        <v>77</v>
      </c>
      <c r="R14" s="77"/>
      <c r="S14" s="119">
        <v>12000</v>
      </c>
      <c r="T14" s="80">
        <v>12000</v>
      </c>
      <c r="U14" s="80">
        <v>12000</v>
      </c>
      <c r="V14" s="80">
        <v>9400</v>
      </c>
      <c r="W14" s="76"/>
      <c r="X14" s="76"/>
      <c r="Y14" s="182">
        <v>0</v>
      </c>
      <c r="Z14" s="182">
        <v>0</v>
      </c>
    </row>
    <row r="15" spans="1:28" s="2" customFormat="1" ht="16.8">
      <c r="A15" s="9"/>
      <c r="B15" s="8" t="s">
        <v>25</v>
      </c>
      <c r="C15" s="15"/>
      <c r="D15" s="9" t="s">
        <v>8</v>
      </c>
      <c r="E15" s="35">
        <v>0</v>
      </c>
      <c r="F15" s="35">
        <v>0</v>
      </c>
      <c r="G15" s="9" t="s">
        <v>14</v>
      </c>
      <c r="H15" s="35">
        <v>0</v>
      </c>
      <c r="I15" s="9">
        <v>0</v>
      </c>
      <c r="J15" s="9" t="s">
        <v>17</v>
      </c>
      <c r="K15" s="35">
        <v>0</v>
      </c>
      <c r="L15" s="35">
        <v>0</v>
      </c>
      <c r="M15" s="9" t="s">
        <v>20</v>
      </c>
      <c r="N15" s="35">
        <v>0</v>
      </c>
      <c r="O15" s="35">
        <v>0</v>
      </c>
      <c r="P15" s="54"/>
      <c r="Q15" s="65"/>
      <c r="R15" s="77"/>
      <c r="S15" s="123" t="s">
        <v>76</v>
      </c>
      <c r="T15" s="85" t="s">
        <v>76</v>
      </c>
      <c r="U15" s="85" t="s">
        <v>76</v>
      </c>
      <c r="V15" s="85" t="s">
        <v>101</v>
      </c>
      <c r="W15" s="77"/>
      <c r="X15" s="77"/>
      <c r="Y15" s="183"/>
      <c r="Z15" s="183"/>
    </row>
    <row r="16" spans="1:28" s="2" customFormat="1" ht="11.25" customHeight="1">
      <c r="A16" s="22"/>
      <c r="B16" s="17"/>
      <c r="C16" s="23"/>
      <c r="D16" s="18"/>
      <c r="E16" s="18"/>
      <c r="F16" s="18"/>
      <c r="G16" s="18"/>
      <c r="H16" s="18"/>
      <c r="I16" s="18"/>
      <c r="J16" s="18"/>
      <c r="K16" s="19"/>
      <c r="L16" s="18"/>
      <c r="M16" s="18"/>
      <c r="N16" s="18"/>
      <c r="O16" s="18"/>
      <c r="P16" s="60"/>
      <c r="Q16" s="74"/>
      <c r="R16" s="75"/>
      <c r="S16" s="122"/>
      <c r="T16" s="82"/>
      <c r="U16" s="75"/>
      <c r="V16" s="75"/>
      <c r="W16" s="75"/>
      <c r="X16" s="75"/>
      <c r="Y16" s="184"/>
      <c r="Z16" s="184"/>
    </row>
    <row r="17" spans="1:26" s="2" customFormat="1" ht="16.8">
      <c r="A17" s="5">
        <v>5</v>
      </c>
      <c r="B17" s="4" t="s">
        <v>22</v>
      </c>
      <c r="C17" s="20"/>
      <c r="D17" s="5" t="s">
        <v>7</v>
      </c>
      <c r="E17" s="34">
        <v>0</v>
      </c>
      <c r="F17" s="34">
        <v>0</v>
      </c>
      <c r="G17" s="5" t="s">
        <v>13</v>
      </c>
      <c r="H17" s="34">
        <v>0</v>
      </c>
      <c r="I17" s="5">
        <v>0</v>
      </c>
      <c r="J17" s="5" t="s">
        <v>16</v>
      </c>
      <c r="K17" s="34">
        <v>0</v>
      </c>
      <c r="L17" s="34">
        <v>0</v>
      </c>
      <c r="M17" s="5" t="s">
        <v>19</v>
      </c>
      <c r="N17" s="34">
        <v>0</v>
      </c>
      <c r="O17" s="7"/>
      <c r="P17" s="54">
        <v>5</v>
      </c>
      <c r="Q17" s="126" t="s">
        <v>78</v>
      </c>
      <c r="R17" s="77"/>
      <c r="S17" s="119">
        <v>17400</v>
      </c>
      <c r="T17" s="80">
        <v>17400</v>
      </c>
      <c r="U17" s="80">
        <v>17400</v>
      </c>
      <c r="V17" s="80">
        <v>13700</v>
      </c>
      <c r="W17" s="76"/>
      <c r="X17" s="76"/>
      <c r="Y17" s="182">
        <v>0</v>
      </c>
      <c r="Z17" s="182">
        <v>0</v>
      </c>
    </row>
    <row r="18" spans="1:26" s="2" customFormat="1" ht="16.8">
      <c r="A18" s="9"/>
      <c r="B18" s="8" t="s">
        <v>26</v>
      </c>
      <c r="C18" s="15"/>
      <c r="D18" s="9" t="s">
        <v>8</v>
      </c>
      <c r="E18" s="35">
        <v>0</v>
      </c>
      <c r="F18" s="35">
        <v>0</v>
      </c>
      <c r="G18" s="9" t="s">
        <v>14</v>
      </c>
      <c r="H18" s="35">
        <v>0</v>
      </c>
      <c r="I18" s="9">
        <v>0</v>
      </c>
      <c r="J18" s="9" t="s">
        <v>17</v>
      </c>
      <c r="K18" s="35">
        <v>0</v>
      </c>
      <c r="L18" s="35">
        <v>0</v>
      </c>
      <c r="M18" s="9" t="s">
        <v>20</v>
      </c>
      <c r="N18" s="35">
        <v>0</v>
      </c>
      <c r="O18" s="11"/>
      <c r="P18" s="54"/>
      <c r="Q18" s="126"/>
      <c r="R18" s="77"/>
      <c r="S18" s="123" t="s">
        <v>76</v>
      </c>
      <c r="T18" s="85" t="s">
        <v>76</v>
      </c>
      <c r="U18" s="85" t="s">
        <v>76</v>
      </c>
      <c r="V18" s="85" t="s">
        <v>101</v>
      </c>
      <c r="W18" s="77"/>
      <c r="X18" s="77"/>
      <c r="Y18" s="183"/>
      <c r="Z18" s="183"/>
    </row>
    <row r="19" spans="1:26" s="2" customFormat="1" ht="16.8">
      <c r="A19" s="9"/>
      <c r="B19" s="8"/>
      <c r="C19" s="15"/>
      <c r="D19" s="9" t="s">
        <v>9</v>
      </c>
      <c r="E19" s="35">
        <v>0</v>
      </c>
      <c r="F19" s="35">
        <v>0</v>
      </c>
      <c r="G19" s="9" t="s">
        <v>15</v>
      </c>
      <c r="H19" s="35">
        <v>0</v>
      </c>
      <c r="I19" s="9">
        <v>0</v>
      </c>
      <c r="J19" s="9" t="s">
        <v>18</v>
      </c>
      <c r="K19" s="35">
        <v>13700</v>
      </c>
      <c r="L19" s="35">
        <v>0</v>
      </c>
      <c r="M19" s="9" t="s">
        <v>21</v>
      </c>
      <c r="N19" s="35">
        <v>0</v>
      </c>
      <c r="O19" s="11"/>
      <c r="P19" s="60"/>
      <c r="Q19" s="129"/>
      <c r="R19" s="75"/>
      <c r="S19" s="121"/>
      <c r="T19" s="81"/>
      <c r="U19" s="77"/>
      <c r="V19" s="77"/>
      <c r="W19" s="77"/>
      <c r="X19" s="77"/>
      <c r="Y19" s="183"/>
      <c r="Z19" s="183"/>
    </row>
    <row r="20" spans="1:26" s="2" customFormat="1" ht="19.5" customHeight="1">
      <c r="A20" s="5">
        <v>6</v>
      </c>
      <c r="B20" s="4" t="s">
        <v>22</v>
      </c>
      <c r="C20" s="20"/>
      <c r="D20" s="5" t="s">
        <v>7</v>
      </c>
      <c r="E20" s="34">
        <v>0</v>
      </c>
      <c r="F20" s="34">
        <v>0</v>
      </c>
      <c r="G20" s="5" t="s">
        <v>13</v>
      </c>
      <c r="H20" s="34">
        <v>0</v>
      </c>
      <c r="I20" s="5">
        <v>0</v>
      </c>
      <c r="J20" s="5" t="s">
        <v>16</v>
      </c>
      <c r="K20" s="34">
        <v>0</v>
      </c>
      <c r="L20" s="34">
        <v>0</v>
      </c>
      <c r="M20" s="5" t="s">
        <v>19</v>
      </c>
      <c r="N20" s="34">
        <v>26800</v>
      </c>
      <c r="O20" s="34">
        <v>0</v>
      </c>
      <c r="P20" s="54">
        <v>6</v>
      </c>
      <c r="Q20" s="65" t="s">
        <v>79</v>
      </c>
      <c r="R20" s="77"/>
      <c r="S20" s="119">
        <v>29400</v>
      </c>
      <c r="T20" s="80">
        <v>29400</v>
      </c>
      <c r="U20" s="80">
        <v>34200</v>
      </c>
      <c r="V20" s="80">
        <v>26800</v>
      </c>
      <c r="W20" s="76"/>
      <c r="X20" s="76"/>
      <c r="Y20" s="182">
        <v>0</v>
      </c>
      <c r="Z20" s="182">
        <v>0</v>
      </c>
    </row>
    <row r="21" spans="1:26" s="2" customFormat="1" ht="19.5" customHeight="1">
      <c r="A21" s="9"/>
      <c r="B21" s="8" t="s">
        <v>40</v>
      </c>
      <c r="C21" s="15"/>
      <c r="D21" s="9" t="s">
        <v>8</v>
      </c>
      <c r="E21" s="35">
        <v>0</v>
      </c>
      <c r="F21" s="35">
        <v>0</v>
      </c>
      <c r="G21" s="9" t="s">
        <v>14</v>
      </c>
      <c r="H21" s="35">
        <v>0</v>
      </c>
      <c r="I21" s="9">
        <v>0</v>
      </c>
      <c r="J21" s="9" t="s">
        <v>17</v>
      </c>
      <c r="K21" s="35">
        <v>0</v>
      </c>
      <c r="L21" s="35">
        <v>0</v>
      </c>
      <c r="M21" s="9" t="s">
        <v>20</v>
      </c>
      <c r="N21" s="35">
        <v>0</v>
      </c>
      <c r="O21" s="35">
        <v>0</v>
      </c>
      <c r="P21" s="54"/>
      <c r="Q21" s="65" t="s">
        <v>60</v>
      </c>
      <c r="R21" s="77"/>
      <c r="S21" s="123" t="s">
        <v>76</v>
      </c>
      <c r="T21" s="85" t="s">
        <v>76</v>
      </c>
      <c r="U21" s="85" t="s">
        <v>76</v>
      </c>
      <c r="V21" s="85" t="s">
        <v>101</v>
      </c>
      <c r="W21" s="77"/>
      <c r="X21" s="77"/>
      <c r="Y21" s="183"/>
      <c r="Z21" s="183"/>
    </row>
    <row r="22" spans="1:26" s="2" customFormat="1" ht="12.75" customHeight="1">
      <c r="A22" s="22"/>
      <c r="B22" s="17"/>
      <c r="C22" s="23"/>
      <c r="D22" s="18"/>
      <c r="E22" s="18"/>
      <c r="F22" s="18"/>
      <c r="G22" s="18"/>
      <c r="H22" s="18"/>
      <c r="I22" s="18"/>
      <c r="J22" s="18"/>
      <c r="K22" s="19"/>
      <c r="L22" s="18"/>
      <c r="M22" s="18"/>
      <c r="N22" s="18"/>
      <c r="O22" s="18"/>
      <c r="P22" s="60"/>
      <c r="Q22" s="74"/>
      <c r="R22" s="75"/>
      <c r="S22" s="122"/>
      <c r="T22" s="82"/>
      <c r="U22" s="75"/>
      <c r="V22" s="75"/>
      <c r="W22" s="75"/>
      <c r="X22" s="75"/>
      <c r="Y22" s="184"/>
      <c r="Z22" s="184"/>
    </row>
    <row r="23" spans="1:26" s="2" customFormat="1" ht="19.5" customHeight="1">
      <c r="A23" s="5">
        <v>7</v>
      </c>
      <c r="B23" s="4" t="s">
        <v>27</v>
      </c>
      <c r="C23" s="20"/>
      <c r="D23" s="5" t="s">
        <v>7</v>
      </c>
      <c r="E23" s="34">
        <v>241500</v>
      </c>
      <c r="F23" s="34">
        <v>0</v>
      </c>
      <c r="G23" s="5" t="s">
        <v>13</v>
      </c>
      <c r="H23" s="34">
        <v>0</v>
      </c>
      <c r="I23" s="34">
        <v>0</v>
      </c>
      <c r="J23" s="5" t="s">
        <v>16</v>
      </c>
      <c r="K23" s="34">
        <v>241400</v>
      </c>
      <c r="L23" s="34">
        <v>0</v>
      </c>
      <c r="M23" s="5" t="s">
        <v>19</v>
      </c>
      <c r="N23" s="34">
        <v>0</v>
      </c>
      <c r="O23" s="34">
        <v>0</v>
      </c>
      <c r="P23" s="54">
        <v>7</v>
      </c>
      <c r="Q23" s="65" t="s">
        <v>27</v>
      </c>
      <c r="R23" s="77"/>
      <c r="S23" s="119">
        <v>535900</v>
      </c>
      <c r="T23" s="80">
        <v>535900</v>
      </c>
      <c r="U23" s="80">
        <v>482900</v>
      </c>
      <c r="V23" s="80">
        <v>482900</v>
      </c>
      <c r="W23" s="76"/>
      <c r="X23" s="76"/>
      <c r="Y23" s="174" t="e">
        <f>#REF!</f>
        <v>#REF!</v>
      </c>
      <c r="Z23" s="180">
        <v>241500</v>
      </c>
    </row>
    <row r="24" spans="1:26" s="2" customFormat="1" ht="19.5" customHeight="1">
      <c r="A24" s="9"/>
      <c r="B24" s="8" t="s">
        <v>28</v>
      </c>
      <c r="C24" s="15"/>
      <c r="D24" s="9" t="s">
        <v>8</v>
      </c>
      <c r="E24" s="35">
        <v>0</v>
      </c>
      <c r="F24" s="35">
        <v>0</v>
      </c>
      <c r="G24" s="9" t="s">
        <v>14</v>
      </c>
      <c r="H24" s="35">
        <v>0</v>
      </c>
      <c r="I24" s="35">
        <v>0</v>
      </c>
      <c r="J24" s="9" t="s">
        <v>17</v>
      </c>
      <c r="K24" s="35">
        <v>0</v>
      </c>
      <c r="L24" s="35">
        <v>0</v>
      </c>
      <c r="M24" s="9" t="s">
        <v>20</v>
      </c>
      <c r="N24" s="35">
        <v>0</v>
      </c>
      <c r="O24" s="35">
        <v>0</v>
      </c>
      <c r="P24" s="54"/>
      <c r="Q24" s="65" t="s">
        <v>28</v>
      </c>
      <c r="R24" s="77"/>
      <c r="S24" s="123" t="s">
        <v>72</v>
      </c>
      <c r="T24" s="85" t="s">
        <v>72</v>
      </c>
      <c r="U24" s="85" t="s">
        <v>74</v>
      </c>
      <c r="V24" s="85" t="s">
        <v>74</v>
      </c>
      <c r="W24" s="77"/>
      <c r="X24" s="77"/>
      <c r="Y24" s="183"/>
      <c r="Z24" s="181"/>
    </row>
    <row r="25" spans="1:26" s="2" customFormat="1" ht="12.75" customHeight="1">
      <c r="A25" s="22"/>
      <c r="B25" s="17"/>
      <c r="C25" s="23"/>
      <c r="D25" s="18"/>
      <c r="E25" s="18"/>
      <c r="F25" s="18"/>
      <c r="G25" s="18"/>
      <c r="H25" s="18"/>
      <c r="I25" s="18"/>
      <c r="J25" s="18"/>
      <c r="K25" s="19"/>
      <c r="L25" s="18"/>
      <c r="M25" s="18"/>
      <c r="N25" s="18"/>
      <c r="O25" s="18"/>
      <c r="P25" s="60"/>
      <c r="Q25" s="74"/>
      <c r="R25" s="75"/>
      <c r="S25" s="122"/>
      <c r="T25" s="82"/>
      <c r="U25" s="75"/>
      <c r="V25" s="75"/>
      <c r="W25" s="75"/>
      <c r="X25" s="75"/>
      <c r="Y25" s="184"/>
      <c r="Z25" s="185"/>
    </row>
    <row r="26" spans="1:26" s="2" customFormat="1" ht="16.8">
      <c r="A26" s="5">
        <v>8</v>
      </c>
      <c r="B26" s="4" t="s">
        <v>29</v>
      </c>
      <c r="C26" s="20"/>
      <c r="D26" s="5" t="s">
        <v>7</v>
      </c>
      <c r="E26" s="34">
        <v>2299000</v>
      </c>
      <c r="F26" s="34">
        <v>0</v>
      </c>
      <c r="G26" s="5" t="s">
        <v>13</v>
      </c>
      <c r="H26" s="34">
        <v>0</v>
      </c>
      <c r="I26" s="34">
        <v>0</v>
      </c>
      <c r="J26" s="5" t="s">
        <v>16</v>
      </c>
      <c r="K26" s="34">
        <v>2299000</v>
      </c>
      <c r="L26" s="34">
        <v>0</v>
      </c>
      <c r="M26" s="5" t="s">
        <v>19</v>
      </c>
      <c r="N26" s="34">
        <v>0</v>
      </c>
      <c r="O26" s="34">
        <v>0</v>
      </c>
      <c r="P26" s="54">
        <v>8</v>
      </c>
      <c r="Q26" s="65" t="s">
        <v>61</v>
      </c>
      <c r="R26" s="77"/>
      <c r="S26" s="119">
        <v>3700400</v>
      </c>
      <c r="T26" s="80">
        <v>3352800</v>
      </c>
      <c r="U26" s="80">
        <v>4932400</v>
      </c>
      <c r="V26" s="80">
        <v>4598000</v>
      </c>
      <c r="W26" s="76"/>
      <c r="X26" s="76"/>
      <c r="Y26" s="186" t="e">
        <f>#REF!</f>
        <v>#REF!</v>
      </c>
      <c r="Z26" s="180">
        <v>2299000</v>
      </c>
    </row>
    <row r="27" spans="1:26" s="2" customFormat="1" ht="16.8">
      <c r="A27" s="9"/>
      <c r="B27" s="8" t="s">
        <v>28</v>
      </c>
      <c r="C27" s="15"/>
      <c r="D27" s="9" t="s">
        <v>8</v>
      </c>
      <c r="E27" s="35">
        <v>0</v>
      </c>
      <c r="F27" s="35">
        <v>0</v>
      </c>
      <c r="G27" s="9" t="s">
        <v>14</v>
      </c>
      <c r="H27" s="35">
        <v>0</v>
      </c>
      <c r="I27" s="35">
        <v>0</v>
      </c>
      <c r="J27" s="9" t="s">
        <v>17</v>
      </c>
      <c r="K27" s="35">
        <v>0</v>
      </c>
      <c r="L27" s="35">
        <v>0</v>
      </c>
      <c r="M27" s="9" t="s">
        <v>20</v>
      </c>
      <c r="N27" s="35">
        <v>0</v>
      </c>
      <c r="O27" s="35">
        <v>0</v>
      </c>
      <c r="P27" s="54"/>
      <c r="Q27" s="65" t="s">
        <v>62</v>
      </c>
      <c r="R27" s="77"/>
      <c r="S27" s="123" t="s">
        <v>80</v>
      </c>
      <c r="T27" s="85" t="s">
        <v>111</v>
      </c>
      <c r="U27" s="85" t="s">
        <v>93</v>
      </c>
      <c r="V27" s="85" t="s">
        <v>102</v>
      </c>
      <c r="W27" s="77"/>
      <c r="X27" s="77"/>
      <c r="Y27" s="187"/>
      <c r="Z27" s="181"/>
    </row>
    <row r="28" spans="1:26" s="2" customFormat="1" ht="16.8">
      <c r="A28" s="9"/>
      <c r="B28" s="8"/>
      <c r="C28" s="15"/>
      <c r="D28" s="9" t="s">
        <v>9</v>
      </c>
      <c r="E28" s="35">
        <v>0</v>
      </c>
      <c r="F28" s="35">
        <v>0</v>
      </c>
      <c r="G28" s="9" t="s">
        <v>15</v>
      </c>
      <c r="H28" s="35">
        <v>0</v>
      </c>
      <c r="I28" s="35">
        <v>0</v>
      </c>
      <c r="J28" s="9" t="s">
        <v>18</v>
      </c>
      <c r="K28" s="35">
        <v>0</v>
      </c>
      <c r="L28" s="35">
        <v>0</v>
      </c>
      <c r="M28" s="9" t="s">
        <v>21</v>
      </c>
      <c r="N28" s="35">
        <v>0</v>
      </c>
      <c r="O28" s="35">
        <v>0</v>
      </c>
      <c r="P28" s="60"/>
      <c r="Q28" s="128"/>
      <c r="R28" s="75"/>
      <c r="S28" s="121"/>
      <c r="T28" s="81"/>
      <c r="U28" s="77"/>
      <c r="V28" s="77"/>
      <c r="W28" s="77"/>
      <c r="X28" s="77"/>
      <c r="Y28" s="187"/>
      <c r="Z28" s="181"/>
    </row>
    <row r="29" spans="1:26" s="2" customFormat="1" ht="16.8">
      <c r="A29" s="5">
        <v>9</v>
      </c>
      <c r="B29" s="4" t="s">
        <v>27</v>
      </c>
      <c r="C29" s="20"/>
      <c r="D29" s="5" t="s">
        <v>7</v>
      </c>
      <c r="E29" s="34">
        <v>12500</v>
      </c>
      <c r="F29" s="34">
        <v>0</v>
      </c>
      <c r="G29" s="5" t="s">
        <v>13</v>
      </c>
      <c r="H29" s="34">
        <v>12500</v>
      </c>
      <c r="I29" s="34">
        <v>0</v>
      </c>
      <c r="J29" s="5" t="s">
        <v>16</v>
      </c>
      <c r="K29" s="34">
        <v>12300</v>
      </c>
      <c r="L29" s="34">
        <v>0</v>
      </c>
      <c r="M29" s="5" t="s">
        <v>19</v>
      </c>
      <c r="N29" s="34">
        <v>12300</v>
      </c>
      <c r="O29" s="7"/>
      <c r="P29" s="54">
        <v>9</v>
      </c>
      <c r="Q29" s="65" t="s">
        <v>27</v>
      </c>
      <c r="R29" s="77"/>
      <c r="S29" s="88">
        <v>155300</v>
      </c>
      <c r="T29" s="88">
        <v>155300</v>
      </c>
      <c r="U29" s="80">
        <v>163100</v>
      </c>
      <c r="V29" s="80">
        <v>148700</v>
      </c>
      <c r="W29" s="76"/>
      <c r="X29" s="76"/>
      <c r="Y29" s="174" t="e">
        <f>#REF!+#REF!</f>
        <v>#REF!</v>
      </c>
      <c r="Z29" s="180">
        <v>74900</v>
      </c>
    </row>
    <row r="30" spans="1:26" s="2" customFormat="1" ht="16.8">
      <c r="A30" s="9"/>
      <c r="B30" s="8" t="s">
        <v>30</v>
      </c>
      <c r="C30" s="15"/>
      <c r="D30" s="9" t="s">
        <v>8</v>
      </c>
      <c r="E30" s="35">
        <v>12500</v>
      </c>
      <c r="F30" s="35">
        <v>0</v>
      </c>
      <c r="G30" s="9" t="s">
        <v>14</v>
      </c>
      <c r="H30" s="35">
        <v>12500</v>
      </c>
      <c r="I30" s="35">
        <v>0</v>
      </c>
      <c r="J30" s="9" t="s">
        <v>17</v>
      </c>
      <c r="K30" s="35">
        <v>12300</v>
      </c>
      <c r="L30" s="35">
        <v>0</v>
      </c>
      <c r="M30" s="9" t="s">
        <v>20</v>
      </c>
      <c r="N30" s="35">
        <v>12300</v>
      </c>
      <c r="O30" s="11"/>
      <c r="P30" s="54"/>
      <c r="Q30" s="65" t="s">
        <v>30</v>
      </c>
      <c r="R30" s="77"/>
      <c r="S30" s="85" t="s">
        <v>108</v>
      </c>
      <c r="T30" s="85" t="s">
        <v>72</v>
      </c>
      <c r="U30" s="85" t="s">
        <v>74</v>
      </c>
      <c r="V30" s="85" t="s">
        <v>74</v>
      </c>
      <c r="W30" s="77"/>
      <c r="X30" s="77"/>
      <c r="Y30" s="183"/>
      <c r="Z30" s="181"/>
    </row>
    <row r="31" spans="1:26" s="2" customFormat="1" ht="16.8">
      <c r="A31" s="22"/>
      <c r="B31" s="17"/>
      <c r="C31" s="23"/>
      <c r="D31" s="18"/>
      <c r="E31" s="18"/>
      <c r="F31" s="18"/>
      <c r="G31" s="18"/>
      <c r="H31" s="18"/>
      <c r="I31" s="18"/>
      <c r="J31" s="18"/>
      <c r="K31" s="19"/>
      <c r="L31" s="18"/>
      <c r="M31" s="18"/>
      <c r="N31" s="18"/>
      <c r="O31" s="18"/>
      <c r="P31" s="60"/>
      <c r="Q31" s="74"/>
      <c r="R31" s="75"/>
      <c r="S31" s="75"/>
      <c r="T31" s="82"/>
      <c r="U31" s="75"/>
      <c r="V31" s="75"/>
      <c r="W31" s="75"/>
      <c r="X31" s="75"/>
      <c r="Y31" s="184"/>
      <c r="Z31" s="185"/>
    </row>
    <row r="32" spans="1:26" s="2" customFormat="1" ht="16.8">
      <c r="A32" s="5">
        <v>10</v>
      </c>
      <c r="B32" s="4" t="s">
        <v>29</v>
      </c>
      <c r="C32" s="20"/>
      <c r="D32" s="5" t="s">
        <v>7</v>
      </c>
      <c r="E32" s="34">
        <v>125200</v>
      </c>
      <c r="F32" s="34">
        <v>0</v>
      </c>
      <c r="G32" s="5" t="s">
        <v>13</v>
      </c>
      <c r="H32" s="34">
        <v>125000</v>
      </c>
      <c r="I32" s="34">
        <v>0</v>
      </c>
      <c r="J32" s="5" t="s">
        <v>16</v>
      </c>
      <c r="K32" s="34">
        <v>125000</v>
      </c>
      <c r="L32" s="34">
        <v>0</v>
      </c>
      <c r="M32" s="5" t="s">
        <v>19</v>
      </c>
      <c r="N32" s="34">
        <v>125000</v>
      </c>
      <c r="O32" s="7"/>
      <c r="P32" s="54">
        <v>10</v>
      </c>
      <c r="Q32" s="65" t="s">
        <v>61</v>
      </c>
      <c r="R32" s="77"/>
      <c r="S32" s="80">
        <v>1611600</v>
      </c>
      <c r="T32" s="80">
        <v>1460200</v>
      </c>
      <c r="U32" s="80">
        <v>1646100</v>
      </c>
      <c r="V32" s="80">
        <v>1500400</v>
      </c>
      <c r="W32" s="76"/>
      <c r="X32" s="76"/>
      <c r="Y32" s="174" t="e">
        <f>#REF!+#REF!</f>
        <v>#REF!</v>
      </c>
      <c r="Z32" s="180">
        <v>750400</v>
      </c>
    </row>
    <row r="33" spans="1:26" s="2" customFormat="1" ht="16.8">
      <c r="A33" s="9"/>
      <c r="B33" s="8" t="s">
        <v>30</v>
      </c>
      <c r="C33" s="15"/>
      <c r="D33" s="9" t="s">
        <v>8</v>
      </c>
      <c r="E33" s="35">
        <v>125100</v>
      </c>
      <c r="F33" s="35">
        <v>0</v>
      </c>
      <c r="G33" s="9" t="s">
        <v>14</v>
      </c>
      <c r="H33" s="35">
        <v>125000</v>
      </c>
      <c r="I33" s="35">
        <v>0</v>
      </c>
      <c r="J33" s="9" t="s">
        <v>17</v>
      </c>
      <c r="K33" s="35">
        <v>125000</v>
      </c>
      <c r="L33" s="35">
        <v>0</v>
      </c>
      <c r="M33" s="9" t="s">
        <v>20</v>
      </c>
      <c r="N33" s="35">
        <v>125000</v>
      </c>
      <c r="O33" s="11"/>
      <c r="P33" s="54"/>
      <c r="Q33" s="65" t="s">
        <v>63</v>
      </c>
      <c r="R33" s="77"/>
      <c r="S33" s="131" t="s">
        <v>109</v>
      </c>
      <c r="T33" s="85" t="s">
        <v>111</v>
      </c>
      <c r="U33" s="131" t="s">
        <v>94</v>
      </c>
      <c r="V33" s="131" t="s">
        <v>94</v>
      </c>
      <c r="W33" s="61"/>
      <c r="X33" s="77"/>
      <c r="Y33" s="183"/>
      <c r="Z33" s="181"/>
    </row>
    <row r="34" spans="1:26" s="2" customFormat="1" ht="13.5" customHeight="1">
      <c r="A34" s="50"/>
      <c r="B34" s="89"/>
      <c r="C34" s="90"/>
      <c r="D34" s="50"/>
      <c r="E34" s="48"/>
      <c r="F34" s="48"/>
      <c r="G34" s="50"/>
      <c r="H34" s="48"/>
      <c r="I34" s="48"/>
      <c r="J34" s="50"/>
      <c r="K34" s="48"/>
      <c r="L34" s="48"/>
      <c r="M34" s="50"/>
      <c r="N34" s="48"/>
      <c r="O34" s="130"/>
      <c r="P34" s="60"/>
      <c r="Q34" s="128"/>
      <c r="R34" s="75"/>
      <c r="S34" s="134"/>
      <c r="T34" s="134"/>
      <c r="U34" s="93"/>
      <c r="V34" s="134"/>
      <c r="W34" s="61"/>
      <c r="Y34" s="132"/>
      <c r="Z34" s="133"/>
    </row>
    <row r="35" spans="1:26" s="2" customFormat="1" ht="19.5" customHeight="1">
      <c r="A35" s="5">
        <v>1</v>
      </c>
      <c r="B35" s="4" t="s">
        <v>22</v>
      </c>
      <c r="C35" s="20"/>
      <c r="D35" s="5" t="s">
        <v>7</v>
      </c>
      <c r="E35" s="6">
        <v>648600</v>
      </c>
      <c r="F35" s="6">
        <v>0</v>
      </c>
      <c r="G35" s="5" t="s">
        <v>13</v>
      </c>
      <c r="H35" s="34">
        <v>648600</v>
      </c>
      <c r="I35" s="34">
        <v>0</v>
      </c>
      <c r="J35" s="46" t="s">
        <v>16</v>
      </c>
      <c r="K35" s="44">
        <v>648600</v>
      </c>
      <c r="L35" s="44">
        <v>0</v>
      </c>
      <c r="M35" s="5" t="s">
        <v>19</v>
      </c>
      <c r="N35" s="6">
        <v>648600</v>
      </c>
      <c r="O35" s="44">
        <v>0</v>
      </c>
      <c r="P35" s="54">
        <v>11</v>
      </c>
      <c r="Q35" s="65" t="s">
        <v>81</v>
      </c>
      <c r="R35" s="77"/>
      <c r="S35" s="77"/>
      <c r="T35" s="86"/>
      <c r="U35" s="94"/>
      <c r="W35" s="73"/>
    </row>
    <row r="36" spans="1:26" s="2" customFormat="1" ht="19.5" customHeight="1">
      <c r="A36" s="9"/>
      <c r="B36" s="144" t="s">
        <v>45</v>
      </c>
      <c r="C36" s="145"/>
      <c r="D36" s="9" t="s">
        <v>9</v>
      </c>
      <c r="E36" s="10">
        <v>648600</v>
      </c>
      <c r="F36" s="10">
        <v>0</v>
      </c>
      <c r="G36" s="9" t="s">
        <v>15</v>
      </c>
      <c r="H36" s="35">
        <v>648600</v>
      </c>
      <c r="I36" s="35">
        <v>0</v>
      </c>
      <c r="J36" s="47" t="s">
        <v>18</v>
      </c>
      <c r="K36" s="45">
        <v>648600</v>
      </c>
      <c r="L36" s="45">
        <v>0</v>
      </c>
      <c r="M36" s="9" t="s">
        <v>21</v>
      </c>
      <c r="N36" s="10">
        <v>648600</v>
      </c>
      <c r="O36" s="45">
        <v>0</v>
      </c>
      <c r="P36" s="54"/>
      <c r="Q36" s="125" t="s">
        <v>45</v>
      </c>
      <c r="R36" s="112"/>
      <c r="S36" s="112"/>
      <c r="T36" s="86"/>
      <c r="U36" s="94"/>
      <c r="W36" s="61"/>
    </row>
    <row r="37" spans="1:26" s="2" customFormat="1" ht="19.5" customHeight="1">
      <c r="A37" s="59"/>
      <c r="B37" s="146" t="s">
        <v>46</v>
      </c>
      <c r="C37" s="147"/>
      <c r="D37" s="5" t="s">
        <v>7</v>
      </c>
      <c r="E37" s="6">
        <v>389200</v>
      </c>
      <c r="F37" s="6">
        <v>0</v>
      </c>
      <c r="G37" s="5" t="s">
        <v>13</v>
      </c>
      <c r="H37" s="34">
        <v>389200</v>
      </c>
      <c r="I37" s="34">
        <v>0</v>
      </c>
      <c r="J37" s="46" t="s">
        <v>16</v>
      </c>
      <c r="K37" s="44">
        <v>389200</v>
      </c>
      <c r="L37" s="44">
        <v>0</v>
      </c>
      <c r="M37" s="5" t="s">
        <v>19</v>
      </c>
      <c r="N37" s="6">
        <v>389200</v>
      </c>
      <c r="O37" s="44">
        <v>0</v>
      </c>
      <c r="P37" s="54"/>
      <c r="Q37" s="125" t="s">
        <v>46</v>
      </c>
      <c r="R37" s="112"/>
      <c r="S37" s="114">
        <v>15140400</v>
      </c>
      <c r="T37" s="114">
        <v>14144400</v>
      </c>
      <c r="U37" s="114">
        <v>19743600</v>
      </c>
      <c r="V37" s="115">
        <v>14968800</v>
      </c>
      <c r="W37" s="61"/>
    </row>
    <row r="38" spans="1:26" s="2" customFormat="1" ht="21" customHeight="1">
      <c r="A38" s="60"/>
      <c r="B38" s="57"/>
      <c r="C38" s="58"/>
      <c r="D38" s="29"/>
      <c r="E38" s="30"/>
      <c r="F38" s="30"/>
      <c r="G38" s="29"/>
      <c r="H38" s="30"/>
      <c r="I38" s="30"/>
      <c r="J38" s="51"/>
      <c r="K38" s="52"/>
      <c r="L38" s="53"/>
      <c r="M38" s="29"/>
      <c r="N38" s="30"/>
      <c r="O38" s="31"/>
      <c r="P38" s="54"/>
      <c r="Q38" s="125" t="s">
        <v>47</v>
      </c>
      <c r="R38" s="112"/>
      <c r="S38" s="92" t="s">
        <v>82</v>
      </c>
      <c r="T38" s="92" t="s">
        <v>112</v>
      </c>
      <c r="U38" s="92" t="s">
        <v>106</v>
      </c>
      <c r="V38" s="116" t="s">
        <v>103</v>
      </c>
      <c r="W38" s="61"/>
    </row>
    <row r="39" spans="1:26" s="2" customFormat="1" ht="19.5" customHeight="1">
      <c r="A39" s="54"/>
      <c r="B39" s="161" t="s">
        <v>48</v>
      </c>
      <c r="C39" s="162"/>
      <c r="D39" s="5" t="s">
        <v>7</v>
      </c>
      <c r="E39" s="6">
        <v>44000</v>
      </c>
      <c r="F39" s="6">
        <v>0</v>
      </c>
      <c r="G39" s="5" t="s">
        <v>13</v>
      </c>
      <c r="H39" s="34">
        <v>44000</v>
      </c>
      <c r="I39" s="34">
        <v>0</v>
      </c>
      <c r="J39" s="46" t="s">
        <v>16</v>
      </c>
      <c r="K39" s="44">
        <v>44000</v>
      </c>
      <c r="L39" s="44">
        <v>0</v>
      </c>
      <c r="M39" s="5" t="s">
        <v>19</v>
      </c>
      <c r="N39" s="6">
        <v>44000</v>
      </c>
      <c r="O39" s="44">
        <v>0</v>
      </c>
      <c r="P39" s="54"/>
      <c r="Q39" s="125" t="s">
        <v>48</v>
      </c>
      <c r="R39" s="112"/>
      <c r="S39" s="110"/>
      <c r="T39" s="86"/>
      <c r="U39" s="94"/>
      <c r="W39" s="61"/>
    </row>
    <row r="40" spans="1:26" s="2" customFormat="1" ht="13.5" customHeight="1">
      <c r="A40" s="22"/>
      <c r="B40" s="25"/>
      <c r="C40" s="25"/>
      <c r="D40" s="29"/>
      <c r="E40" s="30"/>
      <c r="F40" s="30"/>
      <c r="G40" s="29"/>
      <c r="H40" s="30"/>
      <c r="I40" s="31"/>
      <c r="J40" s="29"/>
      <c r="K40" s="30"/>
      <c r="L40" s="31"/>
      <c r="M40" s="29"/>
      <c r="N40" s="30"/>
      <c r="O40" s="31"/>
      <c r="P40" s="60"/>
      <c r="Q40" s="74"/>
      <c r="R40" s="75"/>
      <c r="S40" s="75"/>
      <c r="T40" s="87"/>
      <c r="U40" s="95"/>
      <c r="V40" s="91"/>
      <c r="W40" s="62"/>
    </row>
    <row r="41" spans="1:26" s="2" customFormat="1" ht="16.8">
      <c r="A41" s="5">
        <v>2</v>
      </c>
      <c r="B41" s="4" t="s">
        <v>22</v>
      </c>
      <c r="C41" s="24"/>
      <c r="D41" s="5" t="s">
        <v>7</v>
      </c>
      <c r="E41" s="6">
        <v>178400</v>
      </c>
      <c r="F41" s="6">
        <v>0</v>
      </c>
      <c r="G41" s="5" t="s">
        <v>13</v>
      </c>
      <c r="H41" s="34">
        <v>178400</v>
      </c>
      <c r="I41" s="34">
        <v>0</v>
      </c>
      <c r="J41" s="5" t="s">
        <v>16</v>
      </c>
      <c r="K41" s="6">
        <v>178400</v>
      </c>
      <c r="L41" s="44">
        <v>0</v>
      </c>
      <c r="M41" s="5" t="s">
        <v>19</v>
      </c>
      <c r="N41" s="6">
        <v>178400</v>
      </c>
      <c r="O41" s="44">
        <v>0</v>
      </c>
      <c r="P41" s="54">
        <v>12</v>
      </c>
      <c r="Q41" s="65" t="s">
        <v>83</v>
      </c>
      <c r="R41" s="77"/>
      <c r="S41" s="77"/>
      <c r="T41" s="61"/>
      <c r="U41" s="135"/>
      <c r="V41" s="61"/>
      <c r="W41" s="61"/>
    </row>
    <row r="42" spans="1:26" s="2" customFormat="1" ht="16.8">
      <c r="A42" s="9"/>
      <c r="B42" s="144" t="s">
        <v>49</v>
      </c>
      <c r="C42" s="145"/>
      <c r="D42" s="9" t="s">
        <v>9</v>
      </c>
      <c r="E42" s="10">
        <v>178400</v>
      </c>
      <c r="F42" s="10">
        <v>0</v>
      </c>
      <c r="G42" s="9" t="s">
        <v>15</v>
      </c>
      <c r="H42" s="35">
        <v>178400</v>
      </c>
      <c r="I42" s="35">
        <v>0</v>
      </c>
      <c r="J42" s="9" t="s">
        <v>18</v>
      </c>
      <c r="K42" s="10">
        <v>178400</v>
      </c>
      <c r="L42" s="45">
        <v>0</v>
      </c>
      <c r="M42" s="9" t="s">
        <v>21</v>
      </c>
      <c r="N42" s="10">
        <v>178400</v>
      </c>
      <c r="O42" s="45">
        <v>0</v>
      </c>
      <c r="P42" s="54"/>
      <c r="Q42" s="109" t="s">
        <v>49</v>
      </c>
      <c r="R42" s="110"/>
      <c r="S42" s="114">
        <v>2582400</v>
      </c>
      <c r="T42" s="114">
        <v>2340000</v>
      </c>
      <c r="U42" s="114">
        <v>3240000</v>
      </c>
      <c r="V42" s="114">
        <v>2356800</v>
      </c>
      <c r="W42" s="61"/>
    </row>
    <row r="43" spans="1:26" s="2" customFormat="1" ht="22.5" customHeight="1">
      <c r="A43" s="9"/>
      <c r="B43" s="17"/>
      <c r="C43" s="23"/>
      <c r="D43" s="12"/>
      <c r="E43" s="13"/>
      <c r="F43" s="13"/>
      <c r="G43" s="12"/>
      <c r="H43" s="13"/>
      <c r="I43" s="14"/>
      <c r="J43" s="12"/>
      <c r="K43" s="13"/>
      <c r="L43" s="14"/>
      <c r="M43" s="12"/>
      <c r="N43" s="13"/>
      <c r="O43" s="14"/>
      <c r="P43" s="54"/>
      <c r="Q43" s="127" t="s">
        <v>50</v>
      </c>
      <c r="R43" s="77"/>
      <c r="S43" s="92" t="s">
        <v>84</v>
      </c>
      <c r="T43" s="92" t="s">
        <v>113</v>
      </c>
      <c r="U43" s="92" t="s">
        <v>95</v>
      </c>
      <c r="V43" s="92" t="s">
        <v>104</v>
      </c>
      <c r="W43" s="61"/>
    </row>
    <row r="44" spans="1:26" s="2" customFormat="1" ht="12.75" customHeight="1">
      <c r="A44" s="5"/>
      <c r="B44" s="157" t="s">
        <v>50</v>
      </c>
      <c r="C44" s="158"/>
      <c r="D44" s="5" t="s">
        <v>7</v>
      </c>
      <c r="E44" s="6">
        <v>18000</v>
      </c>
      <c r="F44" s="6">
        <v>0</v>
      </c>
      <c r="G44" s="5" t="s">
        <v>13</v>
      </c>
      <c r="H44" s="34">
        <v>18000</v>
      </c>
      <c r="I44" s="6">
        <v>0</v>
      </c>
      <c r="J44" s="5" t="s">
        <v>16</v>
      </c>
      <c r="K44" s="6">
        <v>18000</v>
      </c>
      <c r="L44" s="44">
        <v>0</v>
      </c>
      <c r="M44" s="5" t="s">
        <v>19</v>
      </c>
      <c r="N44" s="6">
        <v>18000</v>
      </c>
      <c r="O44" s="44">
        <v>0</v>
      </c>
      <c r="P44" s="60"/>
      <c r="Q44" s="159"/>
      <c r="R44" s="160"/>
      <c r="S44" s="113"/>
      <c r="T44" s="83"/>
      <c r="U44" s="111"/>
      <c r="V44" s="62"/>
      <c r="W44" s="62"/>
    </row>
    <row r="45" spans="1:26" s="2" customFormat="1" ht="16.8">
      <c r="A45" s="54">
        <v>3</v>
      </c>
      <c r="B45" s="64" t="s">
        <v>53</v>
      </c>
      <c r="C45" s="55"/>
      <c r="D45" s="5" t="s">
        <v>7</v>
      </c>
      <c r="E45" s="6">
        <v>9000</v>
      </c>
      <c r="F45" s="6">
        <v>0</v>
      </c>
      <c r="G45" s="5" t="s">
        <v>13</v>
      </c>
      <c r="H45" s="34">
        <v>9000</v>
      </c>
      <c r="I45" s="6">
        <v>0</v>
      </c>
      <c r="J45" s="5" t="s">
        <v>16</v>
      </c>
      <c r="K45" s="6">
        <v>9000</v>
      </c>
      <c r="L45" s="44">
        <v>0</v>
      </c>
      <c r="M45" s="5" t="s">
        <v>19</v>
      </c>
      <c r="N45" s="6">
        <v>9000</v>
      </c>
      <c r="O45" s="44">
        <v>0</v>
      </c>
      <c r="P45" s="54">
        <v>13</v>
      </c>
      <c r="Q45" s="65" t="s">
        <v>53</v>
      </c>
      <c r="R45" s="56"/>
      <c r="S45" s="114">
        <v>138000</v>
      </c>
      <c r="T45" s="114">
        <v>126000</v>
      </c>
      <c r="U45" s="114">
        <v>120000</v>
      </c>
      <c r="V45" s="107">
        <v>108000</v>
      </c>
      <c r="W45" s="73"/>
    </row>
    <row r="46" spans="1:26" s="2" customFormat="1" ht="16.8">
      <c r="A46" s="54"/>
      <c r="B46" s="65" t="s">
        <v>54</v>
      </c>
      <c r="C46" s="56"/>
      <c r="D46" s="9" t="s">
        <v>8</v>
      </c>
      <c r="E46" s="10">
        <v>9000</v>
      </c>
      <c r="F46" s="10">
        <v>0</v>
      </c>
      <c r="G46" s="9" t="s">
        <v>14</v>
      </c>
      <c r="H46" s="35">
        <v>9000</v>
      </c>
      <c r="I46" s="10">
        <v>0</v>
      </c>
      <c r="J46" s="9" t="s">
        <v>17</v>
      </c>
      <c r="K46" s="10">
        <v>9000</v>
      </c>
      <c r="L46" s="45">
        <v>0</v>
      </c>
      <c r="M46" s="9" t="s">
        <v>20</v>
      </c>
      <c r="N46" s="10">
        <v>9000</v>
      </c>
      <c r="O46" s="45">
        <v>0</v>
      </c>
      <c r="P46" s="54"/>
      <c r="Q46" s="65" t="s">
        <v>54</v>
      </c>
      <c r="R46" s="56"/>
      <c r="S46" s="92" t="s">
        <v>85</v>
      </c>
      <c r="T46" s="92" t="s">
        <v>114</v>
      </c>
      <c r="U46" s="92" t="s">
        <v>96</v>
      </c>
      <c r="V46" s="92" t="s">
        <v>105</v>
      </c>
      <c r="W46" s="61"/>
    </row>
    <row r="47" spans="1:26" s="2" customFormat="1" ht="16.8">
      <c r="A47" s="60"/>
      <c r="B47" s="26" t="s">
        <v>39</v>
      </c>
      <c r="C47" s="27" t="e">
        <f>#REF!-#REF!</f>
        <v>#REF!</v>
      </c>
      <c r="D47" s="49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0"/>
      <c r="Q47" s="57"/>
      <c r="R47" s="58"/>
      <c r="S47" s="58"/>
      <c r="T47" s="117"/>
      <c r="U47" s="106"/>
      <c r="V47" s="62"/>
      <c r="W47" s="62"/>
    </row>
    <row r="48" spans="1:26" s="2" customFormat="1" ht="16.8">
      <c r="A48" s="5">
        <v>4</v>
      </c>
      <c r="B48" s="4" t="s">
        <v>22</v>
      </c>
      <c r="C48" s="20"/>
      <c r="D48" s="5" t="s">
        <v>7</v>
      </c>
      <c r="E48" s="6">
        <v>0</v>
      </c>
      <c r="F48" s="6">
        <v>0</v>
      </c>
      <c r="G48" s="5" t="s">
        <v>13</v>
      </c>
      <c r="H48" s="34">
        <v>0</v>
      </c>
      <c r="I48" s="5">
        <v>0</v>
      </c>
      <c r="J48" s="46" t="s">
        <v>16</v>
      </c>
      <c r="K48" s="44">
        <v>0</v>
      </c>
      <c r="L48" s="44">
        <v>0</v>
      </c>
      <c r="M48" s="5" t="s">
        <v>19</v>
      </c>
      <c r="N48" s="6">
        <v>0</v>
      </c>
      <c r="O48" s="44">
        <v>0</v>
      </c>
      <c r="P48" s="54">
        <v>14</v>
      </c>
      <c r="Q48" s="65" t="s">
        <v>86</v>
      </c>
      <c r="R48" s="77"/>
      <c r="S48" s="107">
        <v>38400</v>
      </c>
      <c r="T48" s="107">
        <v>4900</v>
      </c>
      <c r="U48" s="108">
        <v>39000</v>
      </c>
      <c r="V48" s="108">
        <v>4900</v>
      </c>
      <c r="W48" s="73"/>
    </row>
    <row r="49" spans="1:29" s="2" customFormat="1" ht="16.8">
      <c r="A49" s="9"/>
      <c r="B49" s="8" t="s">
        <v>33</v>
      </c>
      <c r="C49" s="15"/>
      <c r="D49" s="9" t="s">
        <v>9</v>
      </c>
      <c r="E49" s="10">
        <v>0</v>
      </c>
      <c r="F49" s="10">
        <v>0</v>
      </c>
      <c r="G49" s="9" t="s">
        <v>15</v>
      </c>
      <c r="H49" s="35">
        <v>0</v>
      </c>
      <c r="I49" s="9">
        <v>0</v>
      </c>
      <c r="J49" s="47" t="s">
        <v>18</v>
      </c>
      <c r="K49" s="45">
        <v>0</v>
      </c>
      <c r="L49" s="45">
        <v>0</v>
      </c>
      <c r="M49" s="9" t="s">
        <v>21</v>
      </c>
      <c r="N49" s="10">
        <v>0</v>
      </c>
      <c r="O49" s="45">
        <v>0</v>
      </c>
      <c r="P49" s="54"/>
      <c r="Q49" s="65" t="s">
        <v>33</v>
      </c>
      <c r="R49" s="77"/>
      <c r="S49" s="92" t="s">
        <v>110</v>
      </c>
      <c r="T49" s="92" t="s">
        <v>87</v>
      </c>
      <c r="U49" s="92" t="s">
        <v>97</v>
      </c>
      <c r="V49" s="92" t="s">
        <v>87</v>
      </c>
      <c r="W49" s="61"/>
    </row>
    <row r="50" spans="1:29" s="2" customFormat="1" ht="18.75" customHeight="1">
      <c r="A50" s="22"/>
      <c r="B50" s="17"/>
      <c r="C50" s="23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62"/>
      <c r="Q50" s="74"/>
      <c r="R50" s="75"/>
      <c r="S50" s="75"/>
      <c r="T50" s="117"/>
      <c r="U50" s="106"/>
      <c r="V50" s="62"/>
      <c r="W50" s="62"/>
    </row>
    <row r="51" spans="1:29" s="2" customFormat="1" ht="16.8">
      <c r="A51" s="5">
        <v>5</v>
      </c>
      <c r="B51" s="4" t="s">
        <v>22</v>
      </c>
      <c r="C51" s="20"/>
      <c r="D51" s="5" t="s">
        <v>7</v>
      </c>
      <c r="E51" s="6">
        <v>1000</v>
      </c>
      <c r="F51" s="6">
        <v>0</v>
      </c>
      <c r="G51" s="5" t="s">
        <v>13</v>
      </c>
      <c r="H51" s="34">
        <v>0</v>
      </c>
      <c r="I51" s="6">
        <v>0</v>
      </c>
      <c r="J51" s="5" t="s">
        <v>16</v>
      </c>
      <c r="K51" s="6">
        <v>0</v>
      </c>
      <c r="L51" s="7"/>
      <c r="M51" s="5" t="s">
        <v>19</v>
      </c>
      <c r="N51" s="6">
        <v>0</v>
      </c>
      <c r="O51" s="6">
        <v>0</v>
      </c>
      <c r="P51" s="54">
        <v>15</v>
      </c>
      <c r="Q51" s="65" t="s">
        <v>88</v>
      </c>
      <c r="R51" s="77"/>
      <c r="S51" s="107">
        <v>7700</v>
      </c>
      <c r="T51" s="107">
        <v>1000</v>
      </c>
      <c r="U51" s="108">
        <v>7800</v>
      </c>
      <c r="V51" s="108">
        <v>1000</v>
      </c>
      <c r="W51" s="73"/>
    </row>
    <row r="52" spans="1:29" s="2" customFormat="1" ht="16.8">
      <c r="A52" s="9"/>
      <c r="B52" s="8" t="s">
        <v>34</v>
      </c>
      <c r="C52" s="15"/>
      <c r="D52" s="9" t="s">
        <v>8</v>
      </c>
      <c r="E52" s="10">
        <v>0</v>
      </c>
      <c r="F52" s="10">
        <v>0</v>
      </c>
      <c r="G52" s="9" t="s">
        <v>14</v>
      </c>
      <c r="H52" s="35">
        <v>0</v>
      </c>
      <c r="I52" s="10">
        <v>0</v>
      </c>
      <c r="J52" s="9" t="s">
        <v>17</v>
      </c>
      <c r="K52" s="10">
        <v>0</v>
      </c>
      <c r="L52" s="11"/>
      <c r="M52" s="9" t="s">
        <v>20</v>
      </c>
      <c r="N52" s="10">
        <v>0</v>
      </c>
      <c r="O52" s="10">
        <v>0</v>
      </c>
      <c r="P52" s="54"/>
      <c r="Q52" s="65"/>
      <c r="R52" s="77"/>
      <c r="S52" s="92" t="s">
        <v>110</v>
      </c>
      <c r="T52" s="92" t="s">
        <v>87</v>
      </c>
      <c r="U52" s="92" t="s">
        <v>97</v>
      </c>
      <c r="V52" s="92" t="s">
        <v>87</v>
      </c>
      <c r="W52" s="61"/>
    </row>
    <row r="53" spans="1:29" s="2" customFormat="1" ht="12.75" customHeight="1">
      <c r="A53" s="22"/>
      <c r="B53" s="17"/>
      <c r="C53" s="23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60"/>
      <c r="Q53" s="74"/>
      <c r="R53" s="75"/>
      <c r="S53" s="75"/>
      <c r="T53" s="117"/>
      <c r="U53" s="106"/>
      <c r="V53" s="62"/>
      <c r="W53" s="62"/>
    </row>
    <row r="54" spans="1:29" s="2" customFormat="1" ht="16.8">
      <c r="A54" s="5">
        <v>6</v>
      </c>
      <c r="B54" s="4" t="s">
        <v>22</v>
      </c>
      <c r="C54" s="20"/>
      <c r="D54" s="5" t="s">
        <v>7</v>
      </c>
      <c r="E54" s="6">
        <v>80000</v>
      </c>
      <c r="F54" s="6">
        <v>0</v>
      </c>
      <c r="G54" s="5" t="s">
        <v>13</v>
      </c>
      <c r="H54" s="34">
        <v>80000</v>
      </c>
      <c r="I54" s="5">
        <v>0</v>
      </c>
      <c r="J54" s="5" t="s">
        <v>16</v>
      </c>
      <c r="K54" s="6">
        <v>0</v>
      </c>
      <c r="L54" s="7"/>
      <c r="M54" s="5" t="s">
        <v>19</v>
      </c>
      <c r="N54" s="6">
        <v>0</v>
      </c>
      <c r="O54" s="7"/>
      <c r="P54" s="54">
        <v>16</v>
      </c>
      <c r="Q54" s="65" t="s">
        <v>89</v>
      </c>
      <c r="R54" s="77"/>
      <c r="S54" s="107">
        <v>160000</v>
      </c>
      <c r="T54" s="107">
        <v>160000</v>
      </c>
      <c r="U54" s="108">
        <v>160000</v>
      </c>
      <c r="V54" s="108">
        <v>160000</v>
      </c>
      <c r="W54" s="73"/>
    </row>
    <row r="55" spans="1:29" s="2" customFormat="1" ht="16.8">
      <c r="A55" s="9"/>
      <c r="B55" s="8" t="s">
        <v>35</v>
      </c>
      <c r="C55" s="15"/>
      <c r="D55" s="9" t="s">
        <v>9</v>
      </c>
      <c r="E55" s="10">
        <v>0</v>
      </c>
      <c r="F55" s="10">
        <v>0</v>
      </c>
      <c r="G55" s="9" t="s">
        <v>15</v>
      </c>
      <c r="H55" s="35">
        <v>0</v>
      </c>
      <c r="I55" s="9">
        <v>0</v>
      </c>
      <c r="J55" s="9" t="s">
        <v>18</v>
      </c>
      <c r="K55" s="10">
        <v>0</v>
      </c>
      <c r="L55" s="11"/>
      <c r="M55" s="9" t="s">
        <v>21</v>
      </c>
      <c r="N55" s="10">
        <v>0</v>
      </c>
      <c r="O55" s="11"/>
      <c r="P55" s="54"/>
      <c r="Q55" s="65" t="s">
        <v>35</v>
      </c>
      <c r="R55" s="77"/>
      <c r="S55" s="92" t="s">
        <v>90</v>
      </c>
      <c r="T55" s="92" t="s">
        <v>90</v>
      </c>
      <c r="U55" s="92" t="s">
        <v>90</v>
      </c>
      <c r="V55" s="92" t="s">
        <v>90</v>
      </c>
      <c r="W55" s="61"/>
    </row>
    <row r="56" spans="1:29" s="2" customFormat="1" ht="16.8">
      <c r="A56" s="9"/>
      <c r="B56" s="8"/>
      <c r="C56" s="15"/>
      <c r="D56" s="12" t="s">
        <v>6</v>
      </c>
      <c r="E56" s="13" t="e">
        <f>E54+#REF!+E55</f>
        <v>#REF!</v>
      </c>
      <c r="F56" s="13" t="e">
        <f>F54+#REF!+F55</f>
        <v>#REF!</v>
      </c>
      <c r="G56" s="12" t="s">
        <v>6</v>
      </c>
      <c r="H56" s="13">
        <f>SUM(H54:H55)</f>
        <v>80000</v>
      </c>
      <c r="I56" s="12">
        <v>0</v>
      </c>
      <c r="J56" s="12" t="s">
        <v>6</v>
      </c>
      <c r="K56" s="13">
        <f>SUM(K54:K55)</f>
        <v>0</v>
      </c>
      <c r="L56" s="14"/>
      <c r="M56" s="12" t="s">
        <v>6</v>
      </c>
      <c r="N56" s="13">
        <f>SUM(N54:N55)</f>
        <v>0</v>
      </c>
      <c r="O56" s="14"/>
      <c r="P56" s="60"/>
      <c r="Q56" s="128"/>
      <c r="R56" s="75"/>
      <c r="S56" s="77"/>
      <c r="T56" s="114"/>
      <c r="U56" s="105"/>
      <c r="V56" s="62"/>
      <c r="W56" s="62"/>
    </row>
    <row r="57" spans="1:29" s="2" customFormat="1" ht="16.8">
      <c r="A57" s="5">
        <v>1</v>
      </c>
      <c r="B57" s="4" t="s">
        <v>22</v>
      </c>
      <c r="C57" s="20"/>
      <c r="D57" s="5" t="s">
        <v>7</v>
      </c>
      <c r="E57" s="41">
        <v>1664000</v>
      </c>
      <c r="F57" s="41" t="s">
        <v>43</v>
      </c>
      <c r="G57" s="5" t="s">
        <v>13</v>
      </c>
      <c r="H57" s="34">
        <v>718000</v>
      </c>
      <c r="I57" s="34">
        <v>0</v>
      </c>
      <c r="J57" s="5" t="s">
        <v>16</v>
      </c>
      <c r="K57" s="34">
        <v>1246800</v>
      </c>
      <c r="L57" s="34">
        <v>0</v>
      </c>
      <c r="M57" s="5" t="s">
        <v>19</v>
      </c>
      <c r="N57" s="6">
        <v>1246700</v>
      </c>
      <c r="O57" s="34">
        <v>0</v>
      </c>
      <c r="P57" s="54">
        <v>17</v>
      </c>
      <c r="Q57" s="65" t="s">
        <v>91</v>
      </c>
      <c r="R57" s="77"/>
      <c r="S57" s="151">
        <v>11000000</v>
      </c>
      <c r="T57" s="107">
        <v>4827800</v>
      </c>
      <c r="U57" s="154">
        <v>11000000</v>
      </c>
      <c r="V57" s="101">
        <v>4875500</v>
      </c>
      <c r="W57" s="136"/>
    </row>
    <row r="58" spans="1:29" s="2" customFormat="1" ht="16.8">
      <c r="A58" s="9"/>
      <c r="B58" s="8" t="s">
        <v>36</v>
      </c>
      <c r="C58" s="15"/>
      <c r="D58" s="9" t="s">
        <v>9</v>
      </c>
      <c r="E58" s="10">
        <v>0</v>
      </c>
      <c r="F58" s="10">
        <v>0</v>
      </c>
      <c r="G58" s="9" t="s">
        <v>15</v>
      </c>
      <c r="H58" s="35">
        <v>0</v>
      </c>
      <c r="I58" s="35">
        <v>0</v>
      </c>
      <c r="J58" s="9" t="s">
        <v>18</v>
      </c>
      <c r="K58" s="35">
        <v>0</v>
      </c>
      <c r="L58" s="35">
        <v>0</v>
      </c>
      <c r="M58" s="9" t="s">
        <v>21</v>
      </c>
      <c r="N58" s="10">
        <v>0</v>
      </c>
      <c r="O58" s="35">
        <v>0</v>
      </c>
      <c r="P58" s="54"/>
      <c r="Q58" s="65" t="s">
        <v>36</v>
      </c>
      <c r="R58" s="77"/>
      <c r="S58" s="152"/>
      <c r="T58" s="114"/>
      <c r="U58" s="155"/>
      <c r="V58" s="102"/>
      <c r="W58" s="61"/>
    </row>
    <row r="59" spans="1:29" s="2" customFormat="1" ht="16.8">
      <c r="A59" s="9"/>
      <c r="B59" s="8" t="s">
        <v>38</v>
      </c>
      <c r="C59" s="15"/>
      <c r="D59" s="12" t="s">
        <v>6</v>
      </c>
      <c r="E59" s="13" t="e">
        <f>E57+#REF!+E58</f>
        <v>#REF!</v>
      </c>
      <c r="F59" s="13">
        <f>SUM(F58:F58)</f>
        <v>0</v>
      </c>
      <c r="G59" s="12" t="s">
        <v>6</v>
      </c>
      <c r="H59" s="13">
        <f>SUM(H57:H58)</f>
        <v>718000</v>
      </c>
      <c r="I59" s="36">
        <f>SUM(I57:I58)</f>
        <v>0</v>
      </c>
      <c r="J59" s="12" t="s">
        <v>6</v>
      </c>
      <c r="K59" s="13">
        <f>SUM(K57:K58)</f>
        <v>1246800</v>
      </c>
      <c r="L59" s="13">
        <f>SUM(L57:L58)</f>
        <v>0</v>
      </c>
      <c r="M59" s="12" t="s">
        <v>6</v>
      </c>
      <c r="N59" s="13">
        <f>SUM(N57:N58)</f>
        <v>1246700</v>
      </c>
      <c r="O59" s="13">
        <f>SUM(O57:O58)</f>
        <v>0</v>
      </c>
      <c r="P59" s="54"/>
      <c r="Q59" s="65" t="s">
        <v>38</v>
      </c>
      <c r="R59" s="77"/>
      <c r="S59" s="152"/>
      <c r="T59" s="114"/>
      <c r="U59" s="155"/>
      <c r="V59" s="102"/>
      <c r="W59" s="61"/>
      <c r="AB59" s="195"/>
      <c r="AC59" s="196"/>
    </row>
    <row r="60" spans="1:29" s="2" customFormat="1" ht="16.8">
      <c r="A60" s="9"/>
      <c r="B60" s="16" t="s">
        <v>39</v>
      </c>
      <c r="C60" s="21" t="e">
        <f>#REF!-#REF!</f>
        <v>#REF!</v>
      </c>
      <c r="D60" s="12"/>
      <c r="E60" s="13"/>
      <c r="F60" s="13"/>
      <c r="G60" s="12"/>
      <c r="H60" s="13"/>
      <c r="I60" s="14"/>
      <c r="J60" s="12"/>
      <c r="K60" s="13"/>
      <c r="L60" s="14"/>
      <c r="M60" s="12"/>
      <c r="N60" s="13"/>
      <c r="O60" s="14"/>
      <c r="P60" s="60"/>
      <c r="Q60" s="99"/>
      <c r="R60" s="58"/>
      <c r="S60" s="152"/>
      <c r="T60" s="114"/>
      <c r="U60" s="155"/>
      <c r="V60" s="103"/>
      <c r="W60" s="61"/>
    </row>
    <row r="61" spans="1:29" s="2" customFormat="1" ht="16.8">
      <c r="A61" s="5">
        <v>1</v>
      </c>
      <c r="B61" s="4" t="s">
        <v>22</v>
      </c>
      <c r="C61" s="20"/>
      <c r="D61" s="5" t="s">
        <v>7</v>
      </c>
      <c r="E61" s="41">
        <v>1664000</v>
      </c>
      <c r="F61" s="41" t="s">
        <v>43</v>
      </c>
      <c r="G61" s="5" t="s">
        <v>13</v>
      </c>
      <c r="H61" s="34">
        <v>718000</v>
      </c>
      <c r="I61" s="34">
        <v>0</v>
      </c>
      <c r="J61" s="5" t="s">
        <v>16</v>
      </c>
      <c r="K61" s="34">
        <v>1246800</v>
      </c>
      <c r="L61" s="34">
        <v>0</v>
      </c>
      <c r="M61" s="5" t="s">
        <v>19</v>
      </c>
      <c r="N61" s="6">
        <v>1246700</v>
      </c>
      <c r="O61" s="34">
        <v>0</v>
      </c>
      <c r="P61" s="54">
        <v>18</v>
      </c>
      <c r="Q61" s="65" t="s">
        <v>91</v>
      </c>
      <c r="R61" s="77"/>
      <c r="S61" s="152"/>
      <c r="T61" s="107">
        <v>3218600</v>
      </c>
      <c r="U61" s="155"/>
      <c r="V61" s="101">
        <v>2089400</v>
      </c>
      <c r="W61" s="61"/>
    </row>
    <row r="62" spans="1:29" s="2" customFormat="1" ht="16.8">
      <c r="A62" s="9"/>
      <c r="B62" s="8" t="s">
        <v>36</v>
      </c>
      <c r="C62" s="15"/>
      <c r="D62" s="9" t="s">
        <v>9</v>
      </c>
      <c r="E62" s="10">
        <v>170000</v>
      </c>
      <c r="F62" s="10">
        <v>0</v>
      </c>
      <c r="G62" s="9" t="s">
        <v>15</v>
      </c>
      <c r="H62" s="35">
        <v>0</v>
      </c>
      <c r="I62" s="10">
        <v>0</v>
      </c>
      <c r="J62" s="9" t="s">
        <v>18</v>
      </c>
      <c r="K62" s="10">
        <v>0</v>
      </c>
      <c r="L62" s="11">
        <v>0</v>
      </c>
      <c r="M62" s="9" t="s">
        <v>21</v>
      </c>
      <c r="N62" s="10">
        <v>0</v>
      </c>
      <c r="O62" s="11"/>
      <c r="P62" s="54"/>
      <c r="Q62" s="65" t="s">
        <v>36</v>
      </c>
      <c r="R62" s="77"/>
      <c r="S62" s="152"/>
      <c r="T62" s="139"/>
      <c r="U62" s="155"/>
      <c r="V62" s="61"/>
      <c r="W62" s="61"/>
    </row>
    <row r="63" spans="1:29" s="2" customFormat="1" ht="16.8">
      <c r="A63" s="9"/>
      <c r="B63" s="8" t="s">
        <v>37</v>
      </c>
      <c r="C63" s="15"/>
      <c r="D63" s="12" t="s">
        <v>6</v>
      </c>
      <c r="E63" s="13" t="e">
        <f>#REF!+#REF!+E62</f>
        <v>#REF!</v>
      </c>
      <c r="F63" s="13" t="e">
        <f>#REF!+#REF!+F62</f>
        <v>#REF!</v>
      </c>
      <c r="G63" s="12" t="s">
        <v>6</v>
      </c>
      <c r="H63" s="13">
        <f>SUM(H62:H62)</f>
        <v>0</v>
      </c>
      <c r="I63" s="39">
        <f>SUM(I62:I62)</f>
        <v>0</v>
      </c>
      <c r="J63" s="12" t="s">
        <v>6</v>
      </c>
      <c r="K63" s="13">
        <f>SUM(K62:K62)</f>
        <v>0</v>
      </c>
      <c r="L63" s="14">
        <v>0</v>
      </c>
      <c r="M63" s="12" t="s">
        <v>6</v>
      </c>
      <c r="N63" s="13">
        <f>SUM(N62:N62)</f>
        <v>0</v>
      </c>
      <c r="O63" s="14"/>
      <c r="P63" s="54"/>
      <c r="Q63" s="65" t="s">
        <v>37</v>
      </c>
      <c r="R63" s="77"/>
      <c r="S63" s="152"/>
      <c r="T63" s="139" t="s">
        <v>118</v>
      </c>
      <c r="U63" s="155"/>
      <c r="V63" s="139" t="s">
        <v>119</v>
      </c>
      <c r="W63" s="61"/>
      <c r="AC63" s="33"/>
    </row>
    <row r="64" spans="1:29" s="2" customFormat="1" ht="16.8">
      <c r="A64" s="22"/>
      <c r="B64" s="26" t="s">
        <v>39</v>
      </c>
      <c r="C64" s="27" t="e">
        <f>#REF!-#REF!</f>
        <v>#REF!</v>
      </c>
      <c r="D64" s="18"/>
      <c r="E64" s="18"/>
      <c r="F64" s="19"/>
      <c r="G64" s="18"/>
      <c r="H64" s="18"/>
      <c r="I64" s="19"/>
      <c r="J64" s="18"/>
      <c r="K64" s="18"/>
      <c r="L64" s="18"/>
      <c r="M64" s="18"/>
      <c r="N64" s="18"/>
      <c r="O64" s="18"/>
      <c r="P64" s="60"/>
      <c r="Q64" s="57"/>
      <c r="R64" s="58"/>
      <c r="S64" s="153"/>
      <c r="T64" s="140"/>
      <c r="U64" s="156"/>
      <c r="V64" s="62"/>
      <c r="W64" s="62"/>
    </row>
    <row r="65" spans="1:23" s="2" customFormat="1" ht="16.8">
      <c r="A65" s="54"/>
      <c r="B65" s="42"/>
      <c r="C65" s="33"/>
      <c r="D65" s="61"/>
      <c r="E65" s="61"/>
      <c r="F65" s="98"/>
      <c r="G65" s="61"/>
      <c r="H65" s="61"/>
      <c r="I65" s="98"/>
      <c r="J65" s="61"/>
      <c r="K65" s="61"/>
      <c r="L65" s="61"/>
      <c r="M65" s="61"/>
      <c r="N65" s="61"/>
      <c r="O65" s="61"/>
      <c r="P65" s="54">
        <v>19</v>
      </c>
      <c r="Q65" s="126" t="s">
        <v>98</v>
      </c>
      <c r="R65" s="56"/>
      <c r="S65" s="100">
        <v>60000</v>
      </c>
      <c r="T65" s="151" t="s">
        <v>115</v>
      </c>
      <c r="U65" s="108">
        <v>72000</v>
      </c>
      <c r="V65" s="148" t="s">
        <v>115</v>
      </c>
      <c r="W65" s="73"/>
    </row>
    <row r="66" spans="1:23" s="2" customFormat="1" ht="16.8">
      <c r="A66" s="54"/>
      <c r="B66" s="42"/>
      <c r="C66" s="33"/>
      <c r="D66" s="61"/>
      <c r="E66" s="61"/>
      <c r="F66" s="98"/>
      <c r="G66" s="61"/>
      <c r="H66" s="61"/>
      <c r="I66" s="98"/>
      <c r="J66" s="61"/>
      <c r="K66" s="61"/>
      <c r="L66" s="61"/>
      <c r="M66" s="61"/>
      <c r="N66" s="61"/>
      <c r="O66" s="61"/>
      <c r="P66" s="54"/>
      <c r="Q66" s="42"/>
      <c r="R66" s="56"/>
      <c r="S66" s="92" t="s">
        <v>99</v>
      </c>
      <c r="T66" s="152"/>
      <c r="U66" s="92" t="s">
        <v>99</v>
      </c>
      <c r="V66" s="149"/>
      <c r="W66" s="61"/>
    </row>
    <row r="67" spans="1:23" s="2" customFormat="1" ht="16.8">
      <c r="A67" s="54"/>
      <c r="B67" s="42"/>
      <c r="C67" s="33"/>
      <c r="D67" s="61"/>
      <c r="E67" s="61"/>
      <c r="F67" s="98"/>
      <c r="G67" s="61"/>
      <c r="H67" s="61"/>
      <c r="I67" s="98"/>
      <c r="J67" s="61"/>
      <c r="K67" s="61"/>
      <c r="L67" s="61"/>
      <c r="M67" s="61"/>
      <c r="N67" s="61"/>
      <c r="O67" s="61"/>
      <c r="P67" s="54"/>
      <c r="Q67" s="42"/>
      <c r="R67" s="56"/>
      <c r="S67" s="137"/>
      <c r="T67" s="152"/>
      <c r="U67" s="92"/>
      <c r="V67" s="149"/>
      <c r="W67" s="61"/>
    </row>
    <row r="68" spans="1:23" s="2" customFormat="1" ht="9" customHeight="1">
      <c r="A68" s="54"/>
      <c r="B68" s="42"/>
      <c r="C68" s="33"/>
      <c r="D68" s="61"/>
      <c r="E68" s="61"/>
      <c r="F68" s="98"/>
      <c r="G68" s="61"/>
      <c r="H68" s="61"/>
      <c r="I68" s="98"/>
      <c r="J68" s="61"/>
      <c r="K68" s="61"/>
      <c r="L68" s="61"/>
      <c r="M68" s="61"/>
      <c r="N68" s="61"/>
      <c r="O68" s="61"/>
      <c r="P68" s="60"/>
      <c r="Q68" s="99"/>
      <c r="R68" s="58"/>
      <c r="S68" s="58"/>
      <c r="T68" s="153"/>
      <c r="U68" s="104"/>
      <c r="V68" s="150"/>
      <c r="W68" s="62"/>
    </row>
    <row r="69" spans="1:23" s="2" customFormat="1" ht="16.8">
      <c r="A69" s="54"/>
      <c r="B69" s="42"/>
      <c r="C69" s="33"/>
      <c r="D69" s="61"/>
      <c r="E69" s="61"/>
      <c r="F69" s="98"/>
      <c r="G69" s="61"/>
      <c r="H69" s="61"/>
      <c r="I69" s="98"/>
      <c r="J69" s="61"/>
      <c r="K69" s="61"/>
      <c r="L69" s="61"/>
      <c r="M69" s="61"/>
      <c r="N69" s="61"/>
      <c r="O69" s="61"/>
      <c r="P69" s="54">
        <v>20</v>
      </c>
      <c r="Q69" s="40" t="s">
        <v>117</v>
      </c>
      <c r="R69" s="56"/>
      <c r="S69" s="56">
        <v>117600</v>
      </c>
      <c r="T69" s="151" t="s">
        <v>115</v>
      </c>
      <c r="U69" s="108">
        <v>117600</v>
      </c>
      <c r="V69" s="148" t="s">
        <v>115</v>
      </c>
      <c r="W69" s="73"/>
    </row>
    <row r="70" spans="1:23" s="2" customFormat="1" ht="16.8">
      <c r="A70" s="54"/>
      <c r="B70" s="42"/>
      <c r="C70" s="33"/>
      <c r="D70" s="61"/>
      <c r="E70" s="61"/>
      <c r="F70" s="98"/>
      <c r="G70" s="61"/>
      <c r="H70" s="61"/>
      <c r="I70" s="98"/>
      <c r="J70" s="61"/>
      <c r="K70" s="61"/>
      <c r="L70" s="61"/>
      <c r="M70" s="61"/>
      <c r="N70" s="61"/>
      <c r="O70" s="61"/>
      <c r="P70" s="60"/>
      <c r="Q70" s="57"/>
      <c r="R70" s="58"/>
      <c r="S70" s="56"/>
      <c r="T70" s="153"/>
      <c r="U70" s="92" t="s">
        <v>107</v>
      </c>
      <c r="V70" s="150"/>
      <c r="W70" s="62"/>
    </row>
    <row r="71" spans="1:23" s="2" customFormat="1" ht="16.8">
      <c r="A71" s="59">
        <v>3</v>
      </c>
      <c r="B71" s="2" t="s">
        <v>51</v>
      </c>
      <c r="D71" s="5" t="s">
        <v>7</v>
      </c>
      <c r="E71" s="6">
        <v>500000</v>
      </c>
      <c r="F71" s="6">
        <v>0</v>
      </c>
      <c r="G71" s="5" t="s">
        <v>13</v>
      </c>
      <c r="H71" s="34">
        <v>500000</v>
      </c>
      <c r="I71" s="6">
        <v>0</v>
      </c>
      <c r="J71" s="5" t="s">
        <v>16</v>
      </c>
      <c r="K71" s="6">
        <v>2545800</v>
      </c>
      <c r="L71" s="6">
        <v>0</v>
      </c>
      <c r="M71" s="5" t="s">
        <v>19</v>
      </c>
      <c r="N71" s="6">
        <v>0</v>
      </c>
      <c r="O71" s="6">
        <v>0</v>
      </c>
      <c r="P71" s="59">
        <v>21</v>
      </c>
      <c r="Q71" s="2" t="s">
        <v>51</v>
      </c>
      <c r="R71" s="76"/>
      <c r="S71" s="151" t="s">
        <v>100</v>
      </c>
      <c r="T71" s="151" t="s">
        <v>100</v>
      </c>
      <c r="U71" s="108">
        <v>9688200</v>
      </c>
      <c r="V71" s="107">
        <v>4745800</v>
      </c>
      <c r="W71" s="73"/>
    </row>
    <row r="72" spans="1:23" s="2" customFormat="1" ht="16.8">
      <c r="A72" s="61"/>
      <c r="B72" s="2" t="s">
        <v>52</v>
      </c>
      <c r="D72" s="9" t="s">
        <v>8</v>
      </c>
      <c r="E72" s="10">
        <v>300000</v>
      </c>
      <c r="F72" s="10">
        <v>0</v>
      </c>
      <c r="G72" s="9" t="s">
        <v>14</v>
      </c>
      <c r="H72" s="35">
        <v>300000</v>
      </c>
      <c r="I72" s="10">
        <v>0</v>
      </c>
      <c r="J72" s="9" t="s">
        <v>17</v>
      </c>
      <c r="K72" s="10">
        <v>0</v>
      </c>
      <c r="L72" s="10">
        <v>0</v>
      </c>
      <c r="M72" s="9" t="s">
        <v>20</v>
      </c>
      <c r="N72" s="10">
        <v>0</v>
      </c>
      <c r="O72" s="10">
        <v>0</v>
      </c>
      <c r="P72" s="61"/>
      <c r="Q72" s="2" t="s">
        <v>52</v>
      </c>
      <c r="R72" s="77"/>
      <c r="S72" s="152"/>
      <c r="T72" s="152"/>
      <c r="U72" s="96"/>
      <c r="V72" s="105"/>
      <c r="W72" s="61"/>
    </row>
    <row r="73" spans="1:23" s="2" customFormat="1" ht="16.8">
      <c r="A73" s="62"/>
      <c r="B73" s="28" t="s">
        <v>39</v>
      </c>
      <c r="C73" s="27" t="e">
        <f>#REF!-#REF!</f>
        <v>#REF!</v>
      </c>
      <c r="D73" s="29"/>
      <c r="E73" s="30"/>
      <c r="F73" s="30"/>
      <c r="G73" s="29"/>
      <c r="H73" s="30"/>
      <c r="I73" s="31"/>
      <c r="J73" s="29"/>
      <c r="K73" s="30"/>
      <c r="L73" s="31"/>
      <c r="M73" s="29"/>
      <c r="N73" s="30"/>
      <c r="O73" s="31"/>
      <c r="P73" s="62"/>
      <c r="Q73" s="57"/>
      <c r="R73" s="58"/>
      <c r="S73" s="153"/>
      <c r="T73" s="153"/>
      <c r="U73" s="97"/>
      <c r="V73" s="106"/>
      <c r="W73" s="62"/>
    </row>
    <row r="74" spans="1:23" s="2" customFormat="1" ht="36" customHeight="1">
      <c r="P74" s="143" t="s">
        <v>31</v>
      </c>
      <c r="Q74" s="143"/>
      <c r="R74" s="143"/>
      <c r="S74" s="118">
        <f>S5+S8+S11+S14+S17+S20+S23+S26+S29+S32+S37+S42+S45+S48+S51+S54+S57+S65+S69</f>
        <v>38281500</v>
      </c>
      <c r="T74" s="124">
        <f>T5+T8+T11+T14+T17+T20+T23+T26+T29+T32+T37+T42+T45+T48+T51+T54+T57+T61</f>
        <v>32232400</v>
      </c>
      <c r="U74" s="118">
        <f>U5+U8+U11+U14+U17+U20+U23+U26+U29+U32+U37+U42+U45+U48+U51+U54+U57+U71+U65+U69</f>
        <v>54488700</v>
      </c>
      <c r="V74" s="142">
        <f>V5+V8+V11+V14+V17+V20+V23+V26+V29+V32+V57+V61+V71+V37+V42+V45+V48+V51+V54</f>
        <v>37748600</v>
      </c>
      <c r="W74" s="138"/>
    </row>
    <row r="77" spans="1:23">
      <c r="H77" s="37"/>
    </row>
  </sheetData>
  <mergeCells count="52">
    <mergeCell ref="P1:W1"/>
    <mergeCell ref="S71:S73"/>
    <mergeCell ref="V69:V70"/>
    <mergeCell ref="AB59:AC59"/>
    <mergeCell ref="T65:T68"/>
    <mergeCell ref="T69:T70"/>
    <mergeCell ref="Z5:Z7"/>
    <mergeCell ref="Y8:Y10"/>
    <mergeCell ref="Z8:Z10"/>
    <mergeCell ref="Z29:Z31"/>
    <mergeCell ref="Y32:Y33"/>
    <mergeCell ref="A3:A4"/>
    <mergeCell ref="B3:C4"/>
    <mergeCell ref="D3:F3"/>
    <mergeCell ref="G3:I3"/>
    <mergeCell ref="J3:L3"/>
    <mergeCell ref="Z17:Z19"/>
    <mergeCell ref="Y11:Y13"/>
    <mergeCell ref="Z11:Z13"/>
    <mergeCell ref="Y14:Y16"/>
    <mergeCell ref="Z14:Z16"/>
    <mergeCell ref="Y17:Y19"/>
    <mergeCell ref="Z32:Z33"/>
    <mergeCell ref="Y20:Y22"/>
    <mergeCell ref="Z20:Z22"/>
    <mergeCell ref="Y23:Y25"/>
    <mergeCell ref="Z23:Z25"/>
    <mergeCell ref="Y26:Y28"/>
    <mergeCell ref="Z26:Z28"/>
    <mergeCell ref="Y29:Y31"/>
    <mergeCell ref="P3:P4"/>
    <mergeCell ref="Q3:R4"/>
    <mergeCell ref="Y5:Y7"/>
    <mergeCell ref="S3:T3"/>
    <mergeCell ref="U3:V3"/>
    <mergeCell ref="W3:W4"/>
    <mergeCell ref="M2:N2"/>
    <mergeCell ref="J2:K2"/>
    <mergeCell ref="F2:G2"/>
    <mergeCell ref="C2:D2"/>
    <mergeCell ref="M3:O3"/>
    <mergeCell ref="P74:R74"/>
    <mergeCell ref="B36:C36"/>
    <mergeCell ref="B37:C37"/>
    <mergeCell ref="V65:V68"/>
    <mergeCell ref="T71:T73"/>
    <mergeCell ref="U57:U64"/>
    <mergeCell ref="S57:S64"/>
    <mergeCell ref="B44:C44"/>
    <mergeCell ref="Q44:R44"/>
    <mergeCell ref="B42:C42"/>
    <mergeCell ref="B39:C39"/>
  </mergeCells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แผนการจัดสรรงบประมาณ ปี 68 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Kanyakrudkaew.bow@gmail.com</dc:creator>
  <cp:lastModifiedBy>PPeng Buahom</cp:lastModifiedBy>
  <cp:lastPrinted>2025-10-14T03:46:43Z</cp:lastPrinted>
  <dcterms:created xsi:type="dcterms:W3CDTF">2025-02-27T09:27:20Z</dcterms:created>
  <dcterms:modified xsi:type="dcterms:W3CDTF">2025-10-14T13:32:43Z</dcterms:modified>
</cp:coreProperties>
</file>