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aphorn.ler\Desktop\"/>
    </mc:Choice>
  </mc:AlternateContent>
  <bookViews>
    <workbookView xWindow="0" yWindow="0" windowWidth="24000" windowHeight="9780"/>
  </bookViews>
  <sheets>
    <sheet name="เป้า 31 08 68" sheetId="1" r:id="rId1"/>
  </sheets>
  <definedNames>
    <definedName name="_xlnm.Print_Area" localSheetId="0">'เป้า 31 08 68'!$A$1:$S$22</definedName>
    <definedName name="_xlnm.Print_Titles" localSheetId="0">'เป้า 31 08 68'!$13:$14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1" i="1" l="1"/>
  <c r="C123" i="1"/>
  <c r="B123" i="1"/>
  <c r="C122" i="1"/>
  <c r="C121" i="1" s="1"/>
  <c r="B122" i="1"/>
  <c r="B121" i="1" s="1"/>
  <c r="B119" i="1"/>
  <c r="B117" i="1"/>
  <c r="B116" i="1"/>
  <c r="C109" i="1"/>
  <c r="C107" i="1" s="1"/>
  <c r="B109" i="1"/>
  <c r="B107" i="1" s="1"/>
  <c r="C108" i="1"/>
  <c r="B108" i="1"/>
  <c r="C100" i="1"/>
  <c r="B100" i="1"/>
  <c r="C99" i="1"/>
  <c r="B99" i="1"/>
  <c r="C98" i="1"/>
  <c r="B98" i="1"/>
  <c r="C97" i="1"/>
  <c r="B97" i="1"/>
  <c r="C96" i="1"/>
  <c r="B96" i="1"/>
  <c r="C95" i="1"/>
  <c r="B95" i="1"/>
  <c r="C94" i="1"/>
  <c r="B94" i="1"/>
  <c r="C93" i="1"/>
  <c r="B93" i="1"/>
  <c r="C92" i="1"/>
  <c r="B92" i="1"/>
  <c r="C87" i="1"/>
  <c r="C85" i="1" s="1"/>
  <c r="B87" i="1"/>
  <c r="B85" i="1" s="1"/>
  <c r="C86" i="1"/>
  <c r="B86" i="1"/>
  <c r="C76" i="1"/>
  <c r="B76" i="1"/>
  <c r="C75" i="1"/>
  <c r="B75" i="1"/>
  <c r="C74" i="1"/>
  <c r="B74" i="1"/>
  <c r="C73" i="1"/>
  <c r="B73" i="1"/>
  <c r="C72" i="1"/>
  <c r="B72" i="1"/>
  <c r="C71" i="1"/>
  <c r="B71" i="1"/>
  <c r="C70" i="1"/>
  <c r="B70" i="1"/>
  <c r="C69" i="1"/>
  <c r="B69" i="1"/>
  <c r="C68" i="1"/>
  <c r="B68" i="1"/>
  <c r="C64" i="1"/>
  <c r="C62" i="1" s="1"/>
  <c r="B64" i="1"/>
  <c r="B62" i="1" s="1"/>
  <c r="C63" i="1"/>
  <c r="B63" i="1"/>
  <c r="Q28" i="1"/>
  <c r="L28" i="1"/>
  <c r="P28" i="1" s="1"/>
  <c r="F28" i="1"/>
  <c r="H28" i="1" s="1"/>
  <c r="Q27" i="1"/>
  <c r="L27" i="1"/>
  <c r="P27" i="1" s="1"/>
  <c r="J27" i="1"/>
  <c r="H27" i="1"/>
  <c r="F27" i="1"/>
  <c r="K26" i="1"/>
  <c r="L26" i="1" s="1"/>
  <c r="E26" i="1"/>
  <c r="F26" i="1" s="1"/>
  <c r="D26" i="1"/>
  <c r="C26" i="1"/>
  <c r="B26" i="1"/>
  <c r="Q26" i="1" s="1"/>
  <c r="U22" i="1"/>
  <c r="W21" i="1"/>
  <c r="X21" i="1" s="1"/>
  <c r="Y21" i="1" s="1"/>
  <c r="U21" i="1"/>
  <c r="K21" i="1"/>
  <c r="G21" i="1"/>
  <c r="H21" i="1" s="1"/>
  <c r="F21" i="1"/>
  <c r="X18" i="1"/>
  <c r="Y18" i="1" s="1"/>
  <c r="W18" i="1"/>
  <c r="T18" i="1"/>
  <c r="Q18" i="1"/>
  <c r="L18" i="1"/>
  <c r="N18" i="1" s="1"/>
  <c r="J18" i="1"/>
  <c r="F18" i="1"/>
  <c r="H18" i="1" s="1"/>
  <c r="W17" i="1"/>
  <c r="X17" i="1" s="1"/>
  <c r="Y17" i="1" s="1"/>
  <c r="T17" i="1"/>
  <c r="Q17" i="1"/>
  <c r="L17" i="1"/>
  <c r="P17" i="1" s="1"/>
  <c r="J17" i="1"/>
  <c r="H17" i="1"/>
  <c r="F17" i="1"/>
  <c r="T16" i="1"/>
  <c r="K16" i="1"/>
  <c r="L16" i="1" s="1"/>
  <c r="E16" i="1"/>
  <c r="F16" i="1" s="1"/>
  <c r="C16" i="1"/>
  <c r="B16" i="1"/>
  <c r="W16" i="1" s="1"/>
  <c r="X16" i="1" s="1"/>
  <c r="U12" i="1"/>
  <c r="Q12" i="1"/>
  <c r="L12" i="1"/>
  <c r="P12" i="1" s="1"/>
  <c r="F12" i="1"/>
  <c r="J12" i="1" s="1"/>
  <c r="U11" i="1"/>
  <c r="Q11" i="1"/>
  <c r="L11" i="1"/>
  <c r="P11" i="1" s="1"/>
  <c r="F11" i="1"/>
  <c r="J11" i="1" s="1"/>
  <c r="U10" i="1"/>
  <c r="Q10" i="1"/>
  <c r="K10" i="1"/>
  <c r="L10" i="1" s="1"/>
  <c r="F10" i="1"/>
  <c r="J10" i="1" s="1"/>
  <c r="E10" i="1"/>
  <c r="C10" i="1"/>
  <c r="B10" i="1"/>
  <c r="H26" i="1" l="1"/>
  <c r="J26" i="1"/>
  <c r="P26" i="1"/>
  <c r="N26" i="1"/>
  <c r="N10" i="1"/>
  <c r="P10" i="1"/>
  <c r="H16" i="1"/>
  <c r="Y16" i="1"/>
  <c r="J16" i="1"/>
  <c r="P16" i="1"/>
  <c r="N16" i="1"/>
  <c r="B115" i="1"/>
  <c r="N17" i="1"/>
  <c r="P18" i="1"/>
  <c r="J28" i="1"/>
  <c r="N12" i="1"/>
  <c r="H11" i="1"/>
  <c r="N28" i="1"/>
  <c r="Q16" i="1"/>
  <c r="H12" i="1"/>
  <c r="N11" i="1"/>
  <c r="N27" i="1"/>
  <c r="H10" i="1"/>
</calcChain>
</file>

<file path=xl/sharedStrings.xml><?xml version="1.0" encoding="utf-8"?>
<sst xmlns="http://schemas.openxmlformats.org/spreadsheetml/2006/main" count="202" uniqueCount="83">
  <si>
    <t>เป้าหมายการใช้จ่ายงบประมาณ ประจำปีงบประมาณ พ.ศ. 2568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</si>
  <si>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</si>
  <si>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</si>
  <si>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</si>
  <si>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</si>
  <si>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</si>
  <si>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สิงหาคม 2568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</si>
  <si>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</si>
  <si>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</si>
  <si>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</si>
  <si>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</si>
  <si>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</si>
  <si>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 ประจำปีงบประมาณ พ.ศ. 2568</t>
  </si>
  <si>
    <t>ข้อมูล ณ วันที่ 31 สิงหาคม 2568</t>
  </si>
  <si>
    <t>งบประมาณ</t>
  </si>
  <si>
    <t>สำรองเงินมีหนี้+PO</t>
  </si>
  <si>
    <t>ร้อยละ
เบิกจ่าย</t>
  </si>
  <si>
    <t>เป้าหมาย
Q4</t>
  </si>
  <si>
    <t xml:space="preserve"> +/- เป้าหมาย</t>
  </si>
  <si>
    <t>เป้าหมาย
ส.ค. 68</t>
  </si>
  <si>
    <t>การใช้จ่าย (PO+เบิกจ่าย+สำรองมีหนี้)</t>
  </si>
  <si>
    <t>ร้อยละ
การใช้จ่าย</t>
  </si>
  <si>
    <t>คงเหลือ
หลังหักใช้จ่าย</t>
  </si>
  <si>
    <t>ลำดับเบิกจ่าย</t>
  </si>
  <si>
    <t>ลำดับ
ใช้จ่าย</t>
  </si>
  <si>
    <t>งบประมาณรายจ่ายประจำปี พ.ศ.2568 (ภาพรวมทั้งประเทศ)</t>
  </si>
  <si>
    <t>recheck</t>
  </si>
  <si>
    <t>ผลการใช้จ่ายงบประมาณรายจ่ายจังหวัดเชียงใหม่ ประจำปีงบประมาณ พ.ศ. 2568</t>
  </si>
  <si>
    <t>9 สรุปผลการใช้จ่าย A08 รวม ปจ ลท 66</t>
  </si>
  <si>
    <t>คงเหลือ
หลังหักเบิกจ่าย</t>
  </si>
  <si>
    <t>ร้อยละคงเหลือ
หลังหักเบิกจ่าย</t>
  </si>
  <si>
    <t>งบประมาณรายจ่ายประจำปี พ.ศ.2568 (จังหวัดเชียงใหม่)</t>
  </si>
  <si>
    <t>racking worning</t>
  </si>
  <si>
    <t xml:space="preserve"> PO เรียกจาก (รายงานเงินกันปี 67)</t>
  </si>
  <si>
    <t>งบประมาณเหลื่อมปี</t>
  </si>
  <si>
    <t>สำรองเงิน
แบบมีหนี้
เหลื่อมปี</t>
  </si>
  <si>
    <t>ใบสั่งซื้อ
เหลื่อมปี</t>
  </si>
  <si>
    <t>การใช้จ่าย</t>
  </si>
  <si>
    <t>คงเหลือ สรก. 
อยู่ระหว่างดำเนินการ</t>
  </si>
  <si>
    <t>เงินเหลือจ่ายไม่ขอขยายเวลาเบิกจ่าย</t>
  </si>
  <si>
    <t>คงเหลือรวม</t>
  </si>
  <si>
    <t>ร้อยละคงเหลือ
หลังหักใช้จ่าย</t>
  </si>
  <si>
    <t>ปี 67</t>
  </si>
  <si>
    <t>ที่มา : ระบบบริหารการเงินการคลังภาครัฐแบบอิเล็กทรอนิกส์ใหม่  (New GFMIS Thai)</t>
  </si>
  <si>
    <t>ข้อมูล ณ วันที่ 30 มิถุนายน 2568</t>
  </si>
  <si>
    <t>งบประมาณรายจ่ายประจำปี พ.ศ.2568 (งบกรมจังหวัด)</t>
  </si>
  <si>
    <t>สำรองเงินมีหนี้</t>
  </si>
  <si>
    <t>PO</t>
  </si>
  <si>
    <t>เป้าหมาย
Q3</t>
  </si>
  <si>
    <t>เป้าหมาย
มิ.ย. 68</t>
  </si>
  <si>
    <t>ผลเบิกจ่าย</t>
  </si>
  <si>
    <t>เงินกู้</t>
  </si>
  <si>
    <t xml:space="preserve"> -ปี 2563</t>
  </si>
  <si>
    <t xml:space="preserve"> -ปี 2564</t>
  </si>
  <si>
    <t xml:space="preserve"> -ปี 2565</t>
  </si>
  <si>
    <t>งบกลาง  ปี 2564</t>
  </si>
  <si>
    <t>ร้อยละเบิกจ่าย</t>
  </si>
  <si>
    <t>31พค65</t>
  </si>
  <si>
    <t>17มิย65</t>
  </si>
  <si>
    <t>รวม</t>
  </si>
  <si>
    <t>ลงตารางรายงานา ผวจ</t>
  </si>
  <si>
    <t>ปี 2563</t>
  </si>
  <si>
    <t>ปี 2564</t>
  </si>
  <si>
    <t>ปี 2565</t>
  </si>
  <si>
    <t>ปี 2566</t>
  </si>
  <si>
    <t>งบกลาง</t>
  </si>
  <si>
    <t>ประชุม กรมการจังหวัด</t>
  </si>
  <si>
    <t>จำนวน</t>
  </si>
  <si>
    <t>ประชุม กรมการ จว</t>
  </si>
  <si>
    <t>กรมจังหวัด</t>
  </si>
  <si>
    <t>สำรองเงิน</t>
  </si>
  <si>
    <t>มีหนี้</t>
  </si>
  <si>
    <t>งบประมาณประจำปี พ.ศ. 2565</t>
  </si>
  <si>
    <t xml:space="preserve">   ภาพรวม</t>
  </si>
  <si>
    <t xml:space="preserve">          -   </t>
  </si>
  <si>
    <t xml:space="preserve">   ประจำ</t>
  </si>
  <si>
    <t xml:space="preserve">   ลงทุน</t>
  </si>
  <si>
    <t>งบประมาณกันไว้เบิกเหลื่อมปี</t>
  </si>
  <si>
    <t xml:space="preserve">   ปี 64</t>
  </si>
  <si>
    <t xml:space="preserve">  - </t>
  </si>
  <si>
    <t>ค่าใช้จ่ายเพื่อแก้ไขปัญหา เยียวยา และฟื้นฟูเศรษฐกิจและสังคมฯ (โควิด 2019)</t>
  </si>
  <si>
    <t xml:space="preserve">   เงินกู้ </t>
  </si>
  <si>
    <t xml:space="preserve">   งบกลาง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</si>
</sst>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,,"/>
    <numFmt numFmtId="188" formatCode="_(* #,##0.00_);_(* \(#,##0.00\);_(* &quot;-&quot;??_);_(@_)"/>
  </numFmts>
  <fonts count="2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ahoma"/>
      <family val="2"/>
      <scheme val="major"/>
    </font>
    <font>
      <sz val="14"/>
      <name val="Tahoma"/>
      <family val="2"/>
      <scheme val="major"/>
    </font>
    <font>
      <b/>
      <sz val="14"/>
      <name val="Tahoma"/>
      <family val="2"/>
      <scheme val="major"/>
    </font>
    <font>
      <sz val="15"/>
      <name val="Tahoma"/>
      <family val="2"/>
      <scheme val="major"/>
    </font>
    <font>
      <b/>
      <sz val="15"/>
      <name val="Tahoma"/>
      <family val="2"/>
      <scheme val="major"/>
    </font>
    <font>
      <sz val="14"/>
      <color theme="0"/>
      <name val="Tahoma"/>
      <family val="2"/>
      <scheme val="major"/>
    </font>
    <font>
      <b/>
      <sz val="15"/>
      <color rgb="FFC00000"/>
      <name val="Tahoma"/>
      <family val="2"/>
      <scheme val="major"/>
    </font>
    <font>
      <b/>
      <sz val="14"/>
      <color rgb="FFFF0000"/>
      <name val="Tahoma"/>
      <family val="2"/>
      <scheme val="major"/>
    </font>
    <font>
      <sz val="14"/>
      <color rgb="FFFF0000"/>
      <name val="Tahoma"/>
      <family val="2"/>
      <scheme val="major"/>
    </font>
    <font>
      <sz val="11"/>
      <color indexed="8"/>
      <name val="Tahoma"/>
      <family val="2"/>
      <scheme val="minor"/>
    </font>
    <font>
      <sz val="15"/>
      <name val="Tahoma"/>
      <family val="2"/>
    </font>
    <font>
      <sz val="15"/>
      <color rgb="FFC00000"/>
      <name val="Tahoma"/>
      <family val="2"/>
    </font>
    <font>
      <sz val="15"/>
      <color rgb="FF00B050"/>
      <name val="Tahoma"/>
      <family val="2"/>
      <scheme val="major"/>
    </font>
    <font>
      <sz val="15"/>
      <color rgb="FFC00000"/>
      <name val="Tahoma"/>
      <family val="2"/>
      <scheme val="major"/>
    </font>
    <font>
      <b/>
      <sz val="12"/>
      <name val="Tahoma"/>
      <family val="2"/>
      <scheme val="major"/>
    </font>
    <font>
      <b/>
      <sz val="15"/>
      <color theme="1"/>
      <name val="Tahoma"/>
      <family val="2"/>
      <scheme val="major"/>
    </font>
    <font>
      <b/>
      <sz val="14"/>
      <color rgb="FFC00000"/>
      <name val="Tahoma"/>
      <family val="2"/>
      <scheme val="major"/>
    </font>
    <font>
      <sz val="14"/>
      <color rgb="FFC00000"/>
      <name val="Tahoma"/>
      <family val="2"/>
      <scheme val="major"/>
    </font>
    <font>
      <b/>
      <sz val="15"/>
      <color rgb="FFFF0000"/>
      <name val="Tahoma"/>
      <family val="2"/>
      <scheme val="major"/>
    </font>
    <font>
      <sz val="15"/>
      <color rgb="FFFF0000"/>
      <name val="Tahoma"/>
      <family val="2"/>
      <scheme val="major"/>
    </font>
    <font>
      <sz val="14"/>
      <color theme="1"/>
      <name val="Tahoma"/>
      <family val="2"/>
      <scheme val="major"/>
    </font>
    <font>
      <sz val="14"/>
      <color rgb="FF0000CC"/>
      <name val="Tahoma"/>
      <family val="2"/>
      <scheme val="major"/>
    </font>
    <font>
      <b/>
      <sz val="14"/>
      <color rgb="FF0000CC"/>
      <name val="Tahoma"/>
      <family val="2"/>
      <scheme val="major"/>
    </font>
    <font>
      <b/>
      <sz val="14"/>
      <color theme="1"/>
      <name val="Tahoma"/>
      <family val="2"/>
      <scheme val="major"/>
    </font>
    <font>
      <sz val="14"/>
      <color theme="5"/>
      <name val="Tahoma"/>
      <family val="2"/>
      <scheme val="major"/>
    </font>
    <font>
      <b/>
      <sz val="14"/>
      <color rgb="FFFFFFFF"/>
      <name val="Tahoma"/>
      <family val="2"/>
      <scheme val="major"/>
    </font>
    <font>
      <b/>
      <sz val="14"/>
      <color rgb="FF19708F"/>
      <name val="Tahoma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7B2DD"/>
        <bgColor indexed="64"/>
      </patternFill>
    </fill>
    <fill>
      <patternFill patternType="solid">
        <fgColor rgb="FF90DDF7"/>
        <bgColor indexed="64"/>
      </patternFill>
    </fill>
    <fill>
      <patternFill patternType="solid">
        <fgColor rgb="FFE8F2F4"/>
        <bgColor indexed="64"/>
      </patternFill>
    </fill>
    <fill>
      <patternFill patternType="solid">
        <fgColor rgb="FFB4E8FA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/>
      <right style="medium">
        <color indexed="64"/>
      </right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9" fontId="1" fillId="0" borderId="0" applyFont="0" applyFill="0" applyBorder="0" applyAlignment="0" applyProtection="0"/>
  </cellStyleXfs>
  <cellXfs count="42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87" fontId="3" fillId="0" borderId="0" xfId="0" applyNumberFormat="1" applyFont="1" applyAlignment="1">
      <alignment horizontal="right" vertical="center"/>
    </xf>
    <xf numFmtId="2" fontId="3" fillId="0" borderId="2" xfId="1" applyNumberFormat="1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4" borderId="3" xfId="0" quotePrefix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2" fontId="3" fillId="0" borderId="6" xfId="1" applyNumberFormat="1" applyFont="1" applyFill="1" applyBorder="1" applyAlignment="1">
      <alignment horizontal="center" vertical="center"/>
    </xf>
    <xf numFmtId="187" fontId="3" fillId="2" borderId="7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187" fontId="3" fillId="0" borderId="7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87" fontId="4" fillId="3" borderId="7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87" fontId="4" fillId="4" borderId="7" xfId="0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vertical="center"/>
    </xf>
    <xf numFmtId="0" fontId="3" fillId="0" borderId="8" xfId="0" applyFont="1" applyBorder="1" applyAlignment="1">
      <alignment vertical="center"/>
    </xf>
    <xf numFmtId="2" fontId="5" fillId="2" borderId="8" xfId="0" applyNumberFormat="1" applyFont="1" applyFill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2" fontId="6" fillId="3" borderId="8" xfId="0" applyNumberFormat="1" applyFont="1" applyFill="1" applyBorder="1" applyAlignment="1">
      <alignment horizontal="center" vertical="center"/>
    </xf>
    <xf numFmtId="2" fontId="6" fillId="3" borderId="8" xfId="1" applyNumberFormat="1" applyFont="1" applyFill="1" applyBorder="1" applyAlignment="1">
      <alignment horizontal="center" vertical="center"/>
    </xf>
    <xf numFmtId="2" fontId="6" fillId="4" borderId="8" xfId="0" applyNumberFormat="1" applyFont="1" applyFill="1" applyBorder="1" applyAlignment="1">
      <alignment horizontal="center" vertical="center"/>
    </xf>
    <xf numFmtId="2" fontId="6" fillId="4" borderId="8" xfId="1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9" xfId="0" applyFont="1" applyBorder="1" applyAlignment="1">
      <alignment vertical="center"/>
    </xf>
    <xf numFmtId="2" fontId="5" fillId="2" borderId="9" xfId="0" applyNumberFormat="1" applyFont="1" applyFill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6" fillId="3" borderId="9" xfId="0" applyNumberFormat="1" applyFont="1" applyFill="1" applyBorder="1" applyAlignment="1">
      <alignment horizontal="center" vertical="center"/>
    </xf>
    <xf numFmtId="2" fontId="6" fillId="3" borderId="9" xfId="1" applyNumberFormat="1" applyFont="1" applyFill="1" applyBorder="1" applyAlignment="1">
      <alignment horizontal="center" vertical="center"/>
    </xf>
    <xf numFmtId="2" fontId="6" fillId="4" borderId="9" xfId="0" applyNumberFormat="1" applyFont="1" applyFill="1" applyBorder="1" applyAlignment="1">
      <alignment horizontal="center" vertical="center"/>
    </xf>
    <xf numFmtId="2" fontId="6" fillId="4" borderId="9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vertical="center"/>
    </xf>
    <xf numFmtId="2" fontId="5" fillId="2" borderId="10" xfId="0" applyNumberFormat="1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2" fontId="6" fillId="3" borderId="10" xfId="0" applyNumberFormat="1" applyFont="1" applyFill="1" applyBorder="1" applyAlignment="1">
      <alignment horizontal="center" vertical="center"/>
    </xf>
    <xf numFmtId="2" fontId="6" fillId="3" borderId="10" xfId="1" applyNumberFormat="1" applyFont="1" applyFill="1" applyBorder="1" applyAlignment="1">
      <alignment horizontal="center" vertical="center"/>
    </xf>
    <xf numFmtId="2" fontId="6" fillId="4" borderId="10" xfId="0" applyNumberFormat="1" applyFont="1" applyFill="1" applyBorder="1" applyAlignment="1">
      <alignment horizontal="center" vertical="center"/>
    </xf>
    <xf numFmtId="2" fontId="6" fillId="4" borderId="10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187" fontId="4" fillId="0" borderId="11" xfId="2" applyNumberFormat="1" applyFont="1" applyFill="1" applyBorder="1" applyAlignment="1">
      <alignment horizontal="center" vertical="center" wrapText="1"/>
    </xf>
    <xf numFmtId="2" fontId="4" fillId="0" borderId="3" xfId="2" applyNumberFormat="1" applyFont="1" applyFill="1" applyBorder="1" applyAlignment="1">
      <alignment horizontal="center" vertical="center" wrapText="1"/>
    </xf>
    <xf numFmtId="2" fontId="4" fillId="0" borderId="12" xfId="2" applyNumberFormat="1" applyFont="1" applyFill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4" fillId="3" borderId="7" xfId="0" applyNumberFormat="1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 wrapText="1"/>
    </xf>
    <xf numFmtId="2" fontId="4" fillId="4" borderId="4" xfId="0" applyNumberFormat="1" applyFont="1" applyFill="1" applyBorder="1" applyAlignment="1">
      <alignment horizontal="center" vertical="center" wrapText="1"/>
    </xf>
    <xf numFmtId="49" fontId="4" fillId="4" borderId="13" xfId="0" applyNumberFormat="1" applyFont="1" applyFill="1" applyBorder="1" applyAlignment="1">
      <alignment horizontal="center" vertical="center" wrapText="1"/>
    </xf>
    <xf numFmtId="187" fontId="4" fillId="0" borderId="4" xfId="2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187" fontId="4" fillId="0" borderId="1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5" borderId="3" xfId="0" applyFont="1" applyFill="1" applyBorder="1" applyAlignment="1">
      <alignment vertical="center"/>
    </xf>
    <xf numFmtId="187" fontId="3" fillId="5" borderId="11" xfId="0" applyNumberFormat="1" applyFont="1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187" fontId="3" fillId="5" borderId="3" xfId="0" applyNumberFormat="1" applyFont="1" applyFill="1" applyBorder="1" applyAlignment="1">
      <alignment vertical="center"/>
    </xf>
    <xf numFmtId="187" fontId="3" fillId="5" borderId="14" xfId="0" applyNumberFormat="1" applyFont="1" applyFill="1" applyBorder="1" applyAlignment="1">
      <alignment vertical="center"/>
    </xf>
    <xf numFmtId="0" fontId="7" fillId="5" borderId="7" xfId="0" applyFont="1" applyFill="1" applyBorder="1" applyAlignment="1">
      <alignment vertical="center"/>
    </xf>
    <xf numFmtId="0" fontId="7" fillId="5" borderId="13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/>
    </xf>
    <xf numFmtId="0" fontId="7" fillId="5" borderId="12" xfId="0" applyFont="1" applyFill="1" applyBorder="1" applyAlignment="1">
      <alignment vertical="center"/>
    </xf>
    <xf numFmtId="187" fontId="3" fillId="5" borderId="4" xfId="0" applyNumberFormat="1" applyFont="1" applyFill="1" applyBorder="1" applyAlignment="1">
      <alignment vertical="center"/>
    </xf>
    <xf numFmtId="0" fontId="3" fillId="5" borderId="13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43" fontId="6" fillId="0" borderId="11" xfId="1" applyFont="1" applyFill="1" applyBorder="1" applyAlignment="1">
      <alignment vertical="center"/>
    </xf>
    <xf numFmtId="43" fontId="6" fillId="0" borderId="3" xfId="1" applyFont="1" applyFill="1" applyBorder="1" applyAlignment="1">
      <alignment horizontal="right" vertical="center"/>
    </xf>
    <xf numFmtId="43" fontId="6" fillId="0" borderId="12" xfId="1" applyFont="1" applyFill="1" applyBorder="1" applyAlignment="1">
      <alignment horizontal="right" vertical="center"/>
    </xf>
    <xf numFmtId="43" fontId="6" fillId="0" borderId="4" xfId="1" applyFont="1" applyFill="1" applyBorder="1" applyAlignment="1">
      <alignment horizontal="right" vertical="center"/>
    </xf>
    <xf numFmtId="2" fontId="6" fillId="0" borderId="4" xfId="2" applyNumberFormat="1" applyFont="1" applyFill="1" applyBorder="1" applyAlignment="1">
      <alignment horizontal="center" vertical="center"/>
    </xf>
    <xf numFmtId="2" fontId="6" fillId="3" borderId="7" xfId="2" applyNumberFormat="1" applyFont="1" applyFill="1" applyBorder="1" applyAlignment="1">
      <alignment horizontal="center" vertical="center"/>
    </xf>
    <xf numFmtId="2" fontId="8" fillId="3" borderId="13" xfId="2" applyNumberFormat="1" applyFont="1" applyFill="1" applyBorder="1" applyAlignment="1">
      <alignment horizontal="center" vertical="center"/>
    </xf>
    <xf numFmtId="2" fontId="6" fillId="4" borderId="4" xfId="2" applyNumberFormat="1" applyFont="1" applyFill="1" applyBorder="1" applyAlignment="1">
      <alignment horizontal="center" vertical="center"/>
    </xf>
    <xf numFmtId="2" fontId="8" fillId="4" borderId="13" xfId="2" applyNumberFormat="1" applyFont="1" applyFill="1" applyBorder="1" applyAlignment="1">
      <alignment horizontal="center" vertical="center"/>
    </xf>
    <xf numFmtId="43" fontId="2" fillId="0" borderId="15" xfId="1" applyFont="1" applyFill="1" applyBorder="1" applyAlignment="1">
      <alignment horizontal="right" vertical="center"/>
    </xf>
    <xf numFmtId="2" fontId="6" fillId="0" borderId="7" xfId="2" applyNumberFormat="1" applyFont="1" applyFill="1" applyBorder="1" applyAlignment="1">
      <alignment horizontal="center" vertical="center"/>
    </xf>
    <xf numFmtId="2" fontId="6" fillId="4" borderId="7" xfId="0" applyNumberFormat="1" applyFont="1" applyFill="1" applyBorder="1" applyAlignment="1">
      <alignment horizontal="center" vertical="center"/>
    </xf>
    <xf numFmtId="2" fontId="8" fillId="4" borderId="7" xfId="0" applyNumberFormat="1" applyFont="1" applyFill="1" applyBorder="1" applyAlignment="1">
      <alignment horizontal="center" vertical="center"/>
    </xf>
    <xf numFmtId="43" fontId="6" fillId="0" borderId="11" xfId="2" applyFont="1" applyFill="1" applyBorder="1" applyAlignment="1">
      <alignment horizontal="right" vertical="center"/>
    </xf>
    <xf numFmtId="1" fontId="5" fillId="0" borderId="7" xfId="0" applyNumberFormat="1" applyFont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88" fontId="10" fillId="2" borderId="0" xfId="0" applyNumberFormat="1" applyFont="1" applyFill="1" applyAlignment="1">
      <alignment horizontal="left" vertical="center" wrapText="1"/>
    </xf>
    <xf numFmtId="187" fontId="9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3" fillId="0" borderId="3" xfId="0" applyFont="1" applyBorder="1" applyAlignment="1">
      <alignment horizontal="left" vertical="center"/>
    </xf>
    <xf numFmtId="4" fontId="12" fillId="0" borderId="11" xfId="3" applyNumberFormat="1" applyFont="1" applyBorder="1" applyAlignment="1">
      <alignment horizontal="right" vertical="center" wrapText="1"/>
    </xf>
    <xf numFmtId="4" fontId="12" fillId="0" borderId="3" xfId="3" applyNumberFormat="1" applyFont="1" applyBorder="1" applyAlignment="1">
      <alignment horizontal="right" vertical="center" wrapText="1"/>
    </xf>
    <xf numFmtId="4" fontId="12" fillId="0" borderId="12" xfId="3" applyNumberFormat="1" applyFont="1" applyBorder="1" applyAlignment="1">
      <alignment horizontal="right" vertical="center" wrapText="1"/>
    </xf>
    <xf numFmtId="4" fontId="12" fillId="0" borderId="5" xfId="3" applyNumberFormat="1" applyFont="1" applyBorder="1" applyAlignment="1">
      <alignment horizontal="right" vertical="center" wrapText="1"/>
    </xf>
    <xf numFmtId="2" fontId="12" fillId="0" borderId="6" xfId="2" applyNumberFormat="1" applyFont="1" applyFill="1" applyBorder="1" applyAlignment="1">
      <alignment horizontal="center" vertical="center"/>
    </xf>
    <xf numFmtId="2" fontId="12" fillId="3" borderId="7" xfId="2" applyNumberFormat="1" applyFont="1" applyFill="1" applyBorder="1" applyAlignment="1">
      <alignment horizontal="center" vertical="center"/>
    </xf>
    <xf numFmtId="2" fontId="13" fillId="3" borderId="13" xfId="2" applyNumberFormat="1" applyFont="1" applyFill="1" applyBorder="1" applyAlignment="1">
      <alignment horizontal="center" vertical="center"/>
    </xf>
    <xf numFmtId="2" fontId="12" fillId="4" borderId="4" xfId="2" applyNumberFormat="1" applyFont="1" applyFill="1" applyBorder="1" applyAlignment="1">
      <alignment horizontal="center" vertical="center"/>
    </xf>
    <xf numFmtId="2" fontId="14" fillId="4" borderId="13" xfId="2" applyNumberFormat="1" applyFont="1" applyFill="1" applyBorder="1" applyAlignment="1">
      <alignment horizontal="center" vertical="center"/>
    </xf>
    <xf numFmtId="2" fontId="5" fillId="4" borderId="7" xfId="0" applyNumberFormat="1" applyFont="1" applyFill="1" applyBorder="1" applyAlignment="1">
      <alignment horizontal="center" vertical="center"/>
    </xf>
    <xf numFmtId="2" fontId="15" fillId="4" borderId="7" xfId="0" applyNumberFormat="1" applyFont="1" applyFill="1" applyBorder="1" applyAlignment="1">
      <alignment horizontal="center" vertical="center"/>
    </xf>
    <xf numFmtId="43" fontId="5" fillId="0" borderId="11" xfId="2" applyFont="1" applyFill="1" applyBorder="1" applyAlignment="1">
      <alignment horizontal="right" vertical="center"/>
    </xf>
    <xf numFmtId="1" fontId="10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vertical="center"/>
    </xf>
    <xf numFmtId="4" fontId="10" fillId="2" borderId="0" xfId="0" applyNumberFormat="1" applyFont="1" applyFill="1" applyAlignment="1">
      <alignment vertical="center"/>
    </xf>
    <xf numFmtId="2" fontId="15" fillId="4" borderId="13" xfId="2" applyNumberFormat="1" applyFont="1" applyFill="1" applyBorder="1" applyAlignment="1">
      <alignment horizontal="center" vertical="center"/>
    </xf>
    <xf numFmtId="187" fontId="4" fillId="0" borderId="16" xfId="2" applyNumberFormat="1" applyFont="1" applyFill="1" applyBorder="1" applyAlignment="1">
      <alignment horizontal="center" vertical="center" wrapText="1"/>
    </xf>
    <xf numFmtId="49" fontId="4" fillId="3" borderId="17" xfId="0" applyNumberFormat="1" applyFont="1" applyFill="1" applyBorder="1" applyAlignment="1">
      <alignment horizontal="center" vertical="center" wrapText="1"/>
    </xf>
    <xf numFmtId="187" fontId="4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87" fontId="16" fillId="0" borderId="11" xfId="0" applyNumberFormat="1" applyFont="1" applyBorder="1" applyAlignment="1">
      <alignment horizontal="center" vertical="center" wrapText="1"/>
    </xf>
    <xf numFmtId="187" fontId="16" fillId="0" borderId="4" xfId="0" applyNumberFormat="1" applyFont="1" applyBorder="1" applyAlignment="1">
      <alignment horizontal="center" vertical="center" wrapText="1"/>
    </xf>
    <xf numFmtId="0" fontId="4" fillId="6" borderId="18" xfId="0" applyFont="1" applyFill="1" applyBorder="1" applyAlignment="1">
      <alignment vertical="center"/>
    </xf>
    <xf numFmtId="187" fontId="3" fillId="6" borderId="19" xfId="0" applyNumberFormat="1" applyFont="1" applyFill="1" applyBorder="1" applyAlignment="1">
      <alignment vertical="center"/>
    </xf>
    <xf numFmtId="0" fontId="3" fillId="6" borderId="20" xfId="0" applyFont="1" applyFill="1" applyBorder="1" applyAlignment="1">
      <alignment vertical="center"/>
    </xf>
    <xf numFmtId="187" fontId="3" fillId="6" borderId="20" xfId="0" applyNumberFormat="1" applyFont="1" applyFill="1" applyBorder="1" applyAlignment="1">
      <alignment vertical="center"/>
    </xf>
    <xf numFmtId="187" fontId="3" fillId="6" borderId="21" xfId="0" applyNumberFormat="1" applyFont="1" applyFill="1" applyBorder="1" applyAlignment="1">
      <alignment vertical="center"/>
    </xf>
    <xf numFmtId="0" fontId="7" fillId="6" borderId="20" xfId="0" applyFont="1" applyFill="1" applyBorder="1" applyAlignment="1">
      <alignment vertical="center"/>
    </xf>
    <xf numFmtId="0" fontId="7" fillId="6" borderId="22" xfId="0" applyFont="1" applyFill="1" applyBorder="1" applyAlignment="1">
      <alignment vertical="center"/>
    </xf>
    <xf numFmtId="0" fontId="3" fillId="6" borderId="23" xfId="0" applyFont="1" applyFill="1" applyBorder="1" applyAlignment="1">
      <alignment vertical="center"/>
    </xf>
    <xf numFmtId="0" fontId="3" fillId="6" borderId="22" xfId="0" applyFont="1" applyFill="1" applyBorder="1" applyAlignment="1">
      <alignment vertical="center"/>
    </xf>
    <xf numFmtId="187" fontId="3" fillId="6" borderId="24" xfId="0" applyNumberFormat="1" applyFont="1" applyFill="1" applyBorder="1" applyAlignment="1">
      <alignment vertical="center"/>
    </xf>
    <xf numFmtId="187" fontId="3" fillId="6" borderId="25" xfId="0" applyNumberFormat="1" applyFont="1" applyFill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4" fillId="0" borderId="27" xfId="0" applyFont="1" applyBorder="1" applyAlignment="1">
      <alignment horizontal="left" vertical="center"/>
    </xf>
    <xf numFmtId="187" fontId="17" fillId="0" borderId="28" xfId="2" applyNumberFormat="1" applyFont="1" applyFill="1" applyBorder="1" applyAlignment="1">
      <alignment vertical="center" readingOrder="1"/>
    </xf>
    <xf numFmtId="187" fontId="17" fillId="0" borderId="29" xfId="2" applyNumberFormat="1" applyFont="1" applyFill="1" applyBorder="1" applyAlignment="1">
      <alignment horizontal="right" vertical="center" readingOrder="1"/>
    </xf>
    <xf numFmtId="187" fontId="17" fillId="0" borderId="30" xfId="2" applyNumberFormat="1" applyFont="1" applyFill="1" applyBorder="1" applyAlignment="1">
      <alignment horizontal="right" vertical="center" readingOrder="1"/>
    </xf>
    <xf numFmtId="187" fontId="17" fillId="0" borderId="31" xfId="2" applyNumberFormat="1" applyFont="1" applyFill="1" applyBorder="1" applyAlignment="1">
      <alignment horizontal="right" vertical="center" readingOrder="1"/>
    </xf>
    <xf numFmtId="2" fontId="6" fillId="0" borderId="32" xfId="2" applyNumberFormat="1" applyFont="1" applyFill="1" applyBorder="1" applyAlignment="1">
      <alignment horizontal="center" vertical="center"/>
    </xf>
    <xf numFmtId="2" fontId="6" fillId="3" borderId="32" xfId="2" applyNumberFormat="1" applyFont="1" applyFill="1" applyBorder="1" applyAlignment="1">
      <alignment horizontal="center" vertical="center"/>
    </xf>
    <xf numFmtId="2" fontId="8" fillId="3" borderId="33" xfId="2" applyNumberFormat="1" applyFont="1" applyFill="1" applyBorder="1" applyAlignment="1">
      <alignment horizontal="center" vertical="center"/>
    </xf>
    <xf numFmtId="187" fontId="17" fillId="0" borderId="34" xfId="2" applyNumberFormat="1" applyFont="1" applyFill="1" applyBorder="1" applyAlignment="1">
      <alignment vertical="center" readingOrder="1"/>
    </xf>
    <xf numFmtId="2" fontId="8" fillId="3" borderId="35" xfId="2" applyNumberFormat="1" applyFont="1" applyFill="1" applyBorder="1" applyAlignment="1">
      <alignment horizontal="center" vertical="center"/>
    </xf>
    <xf numFmtId="2" fontId="8" fillId="4" borderId="13" xfId="0" applyNumberFormat="1" applyFont="1" applyFill="1" applyBorder="1" applyAlignment="1">
      <alignment horizontal="center" vertical="center"/>
    </xf>
    <xf numFmtId="187" fontId="6" fillId="0" borderId="1" xfId="2" applyNumberFormat="1" applyFont="1" applyFill="1" applyBorder="1" applyAlignment="1">
      <alignment horizontal="right" vertical="center"/>
    </xf>
    <xf numFmtId="187" fontId="10" fillId="2" borderId="0" xfId="1" applyNumberFormat="1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43" fontId="4" fillId="0" borderId="0" xfId="0" applyNumberFormat="1" applyFont="1" applyAlignment="1">
      <alignment vertical="center"/>
    </xf>
    <xf numFmtId="187" fontId="4" fillId="0" borderId="36" xfId="2" applyNumberFormat="1" applyFont="1" applyFill="1" applyBorder="1" applyAlignment="1">
      <alignment horizontal="right" vertical="center"/>
    </xf>
    <xf numFmtId="2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27" xfId="0" applyFont="1" applyBorder="1" applyAlignment="1">
      <alignment horizontal="left" vertical="center"/>
    </xf>
    <xf numFmtId="187" fontId="5" fillId="0" borderId="6" xfId="0" applyNumberFormat="1" applyFont="1" applyBorder="1" applyAlignment="1">
      <alignment horizontal="right" vertical="center"/>
    </xf>
    <xf numFmtId="187" fontId="5" fillId="0" borderId="3" xfId="0" applyNumberFormat="1" applyFont="1" applyBorder="1" applyAlignment="1">
      <alignment horizontal="right" vertical="center"/>
    </xf>
    <xf numFmtId="187" fontId="5" fillId="0" borderId="12" xfId="0" applyNumberFormat="1" applyFont="1" applyBorder="1" applyAlignment="1">
      <alignment horizontal="right" vertical="center"/>
    </xf>
    <xf numFmtId="187" fontId="5" fillId="0" borderId="37" xfId="0" applyNumberFormat="1" applyFont="1" applyBorder="1" applyAlignment="1">
      <alignment horizontal="right" vertical="center"/>
    </xf>
    <xf numFmtId="2" fontId="5" fillId="0" borderId="6" xfId="2" applyNumberFormat="1" applyFont="1" applyFill="1" applyBorder="1" applyAlignment="1">
      <alignment horizontal="center" vertical="center"/>
    </xf>
    <xf numFmtId="2" fontId="5" fillId="3" borderId="6" xfId="2" applyNumberFormat="1" applyFont="1" applyFill="1" applyBorder="1" applyAlignment="1">
      <alignment horizontal="center" vertical="center"/>
    </xf>
    <xf numFmtId="2" fontId="15" fillId="3" borderId="38" xfId="2" applyNumberFormat="1" applyFont="1" applyFill="1" applyBorder="1" applyAlignment="1">
      <alignment horizontal="center" vertical="center"/>
    </xf>
    <xf numFmtId="187" fontId="5" fillId="0" borderId="39" xfId="2" applyNumberFormat="1" applyFont="1" applyFill="1" applyBorder="1" applyAlignment="1">
      <alignment horizontal="right" vertical="center"/>
    </xf>
    <xf numFmtId="2" fontId="15" fillId="3" borderId="40" xfId="2" applyNumberFormat="1" applyFont="1" applyFill="1" applyBorder="1" applyAlignment="1">
      <alignment horizontal="center" vertical="center"/>
    </xf>
    <xf numFmtId="2" fontId="14" fillId="4" borderId="13" xfId="0" applyNumberFormat="1" applyFont="1" applyFill="1" applyBorder="1" applyAlignment="1">
      <alignment horizontal="center" vertical="center"/>
    </xf>
    <xf numFmtId="187" fontId="5" fillId="0" borderId="1" xfId="2" applyNumberFormat="1" applyFont="1" applyFill="1" applyBorder="1" applyAlignment="1">
      <alignment horizontal="right" vertical="center"/>
    </xf>
    <xf numFmtId="1" fontId="5" fillId="0" borderId="6" xfId="0" applyNumberFormat="1" applyFont="1" applyBorder="1" applyAlignment="1">
      <alignment horizontal="center" vertical="center"/>
    </xf>
    <xf numFmtId="187" fontId="3" fillId="0" borderId="36" xfId="2" applyNumberFormat="1" applyFont="1" applyFill="1" applyBorder="1" applyAlignment="1">
      <alignment horizontal="right" vertical="center"/>
    </xf>
    <xf numFmtId="0" fontId="3" fillId="0" borderId="35" xfId="0" applyFont="1" applyBorder="1" applyAlignment="1">
      <alignment horizontal="left" vertical="center"/>
    </xf>
    <xf numFmtId="187" fontId="5" fillId="0" borderId="7" xfId="0" applyNumberFormat="1" applyFont="1" applyBorder="1" applyAlignment="1">
      <alignment horizontal="right" vertical="center"/>
    </xf>
    <xf numFmtId="2" fontId="15" fillId="4" borderId="13" xfId="0" applyNumberFormat="1" applyFont="1" applyFill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187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187" fontId="4" fillId="0" borderId="0" xfId="0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6" fillId="0" borderId="13" xfId="0" applyFont="1" applyBorder="1" applyAlignment="1">
      <alignment horizontal="center" vertical="center"/>
    </xf>
    <xf numFmtId="187" fontId="6" fillId="0" borderId="4" xfId="2" applyNumberFormat="1" applyFont="1" applyFill="1" applyBorder="1" applyAlignment="1">
      <alignment horizontal="center" vertical="center" wrapText="1"/>
    </xf>
    <xf numFmtId="2" fontId="6" fillId="0" borderId="7" xfId="2" applyNumberFormat="1" applyFont="1" applyFill="1" applyBorder="1" applyAlignment="1">
      <alignment horizontal="center" vertical="center" wrapText="1"/>
    </xf>
    <xf numFmtId="187" fontId="6" fillId="0" borderId="13" xfId="2" applyNumberFormat="1" applyFont="1" applyFill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187" fontId="6" fillId="0" borderId="4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87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187" fontId="5" fillId="0" borderId="4" xfId="1" applyNumberFormat="1" applyFont="1" applyFill="1" applyBorder="1" applyAlignment="1">
      <alignment horizontal="right" vertical="center"/>
    </xf>
    <xf numFmtId="187" fontId="5" fillId="0" borderId="13" xfId="1" applyNumberFormat="1" applyFont="1" applyFill="1" applyBorder="1" applyAlignment="1">
      <alignment horizontal="right" vertical="center"/>
    </xf>
    <xf numFmtId="4" fontId="5" fillId="0" borderId="33" xfId="2" applyNumberFormat="1" applyFont="1" applyFill="1" applyBorder="1" applyAlignment="1">
      <alignment horizontal="center" vertical="center"/>
    </xf>
    <xf numFmtId="187" fontId="5" fillId="0" borderId="39" xfId="1" applyNumberFormat="1" applyFont="1" applyFill="1" applyBorder="1" applyAlignment="1">
      <alignment horizontal="right" vertical="center"/>
    </xf>
    <xf numFmtId="187" fontId="5" fillId="0" borderId="6" xfId="2" applyNumberFormat="1" applyFont="1" applyFill="1" applyBorder="1" applyAlignment="1">
      <alignment horizontal="right" vertical="center"/>
    </xf>
    <xf numFmtId="4" fontId="3" fillId="0" borderId="0" xfId="2" applyNumberFormat="1" applyFont="1" applyFill="1" applyBorder="1" applyAlignment="1">
      <alignment horizontal="center" vertical="center"/>
    </xf>
    <xf numFmtId="187" fontId="5" fillId="0" borderId="0" xfId="2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0" borderId="0" xfId="2" applyNumberFormat="1" applyFont="1" applyFill="1" applyBorder="1" applyAlignment="1">
      <alignment horizontal="right" vertical="center"/>
    </xf>
    <xf numFmtId="187" fontId="3" fillId="0" borderId="0" xfId="0" applyNumberFormat="1" applyFont="1" applyAlignment="1">
      <alignment horizontal="center" vertical="center"/>
    </xf>
    <xf numFmtId="187" fontId="3" fillId="0" borderId="1" xfId="1" applyNumberFormat="1" applyFont="1" applyFill="1" applyBorder="1" applyAlignment="1">
      <alignment horizontal="right" vertical="center"/>
    </xf>
    <xf numFmtId="187" fontId="3" fillId="0" borderId="0" xfId="3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187" fontId="10" fillId="0" borderId="1" xfId="1" applyNumberFormat="1" applyFont="1" applyFill="1" applyBorder="1" applyAlignment="1">
      <alignment horizontal="right" vertical="center"/>
    </xf>
    <xf numFmtId="0" fontId="4" fillId="7" borderId="18" xfId="0" applyFont="1" applyFill="1" applyBorder="1" applyAlignment="1">
      <alignment vertical="center"/>
    </xf>
    <xf numFmtId="187" fontId="3" fillId="7" borderId="19" xfId="0" applyNumberFormat="1" applyFont="1" applyFill="1" applyBorder="1" applyAlignment="1">
      <alignment vertical="center"/>
    </xf>
    <xf numFmtId="0" fontId="3" fillId="7" borderId="20" xfId="0" applyFont="1" applyFill="1" applyBorder="1" applyAlignment="1">
      <alignment vertical="center"/>
    </xf>
    <xf numFmtId="187" fontId="3" fillId="7" borderId="20" xfId="0" applyNumberFormat="1" applyFont="1" applyFill="1" applyBorder="1" applyAlignment="1">
      <alignment vertical="center"/>
    </xf>
    <xf numFmtId="187" fontId="3" fillId="7" borderId="21" xfId="0" applyNumberFormat="1" applyFont="1" applyFill="1" applyBorder="1" applyAlignment="1">
      <alignment vertical="center"/>
    </xf>
    <xf numFmtId="0" fontId="7" fillId="7" borderId="20" xfId="0" applyFont="1" applyFill="1" applyBorder="1" applyAlignment="1">
      <alignment vertical="center"/>
    </xf>
    <xf numFmtId="0" fontId="7" fillId="7" borderId="22" xfId="0" applyFont="1" applyFill="1" applyBorder="1" applyAlignment="1">
      <alignment vertical="center"/>
    </xf>
    <xf numFmtId="0" fontId="3" fillId="7" borderId="23" xfId="0" applyFont="1" applyFill="1" applyBorder="1" applyAlignment="1">
      <alignment vertical="center"/>
    </xf>
    <xf numFmtId="0" fontId="3" fillId="7" borderId="22" xfId="0" applyFont="1" applyFill="1" applyBorder="1" applyAlignment="1">
      <alignment vertical="center"/>
    </xf>
    <xf numFmtId="187" fontId="3" fillId="7" borderId="25" xfId="0" applyNumberFormat="1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2" fontId="4" fillId="0" borderId="7" xfId="2" applyNumberFormat="1" applyFont="1" applyFill="1" applyBorder="1" applyAlignment="1">
      <alignment horizontal="center" vertical="center" wrapText="1"/>
    </xf>
    <xf numFmtId="187" fontId="4" fillId="0" borderId="3" xfId="2" applyNumberFormat="1" applyFont="1" applyFill="1" applyBorder="1" applyAlignment="1">
      <alignment horizontal="center" vertical="center" wrapText="1"/>
    </xf>
    <xf numFmtId="187" fontId="17" fillId="0" borderId="32" xfId="2" applyNumberFormat="1" applyFont="1" applyFill="1" applyBorder="1" applyAlignment="1">
      <alignment vertical="center" readingOrder="1"/>
    </xf>
    <xf numFmtId="187" fontId="17" fillId="0" borderId="29" xfId="2" applyNumberFormat="1" applyFont="1" applyFill="1" applyBorder="1" applyAlignment="1">
      <alignment vertical="center" readingOrder="1"/>
    </xf>
    <xf numFmtId="2" fontId="20" fillId="3" borderId="33" xfId="2" applyNumberFormat="1" applyFont="1" applyFill="1" applyBorder="1" applyAlignment="1">
      <alignment horizontal="center" vertical="center"/>
    </xf>
    <xf numFmtId="2" fontId="20" fillId="4" borderId="13" xfId="2" applyNumberFormat="1" applyFont="1" applyFill="1" applyBorder="1" applyAlignment="1">
      <alignment horizontal="center" vertical="center"/>
    </xf>
    <xf numFmtId="2" fontId="20" fillId="3" borderId="35" xfId="2" applyNumberFormat="1" applyFont="1" applyFill="1" applyBorder="1" applyAlignment="1">
      <alignment horizontal="center" vertical="center"/>
    </xf>
    <xf numFmtId="2" fontId="20" fillId="4" borderId="13" xfId="0" applyNumberFormat="1" applyFont="1" applyFill="1" applyBorder="1" applyAlignment="1">
      <alignment horizontal="center" vertical="center"/>
    </xf>
    <xf numFmtId="187" fontId="6" fillId="0" borderId="34" xfId="2" applyNumberFormat="1" applyFont="1" applyFill="1" applyBorder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2" fontId="5" fillId="0" borderId="7" xfId="0" applyNumberFormat="1" applyFont="1" applyBorder="1" applyAlignment="1">
      <alignment horizontal="right" vertical="center"/>
    </xf>
    <xf numFmtId="187" fontId="5" fillId="0" borderId="42" xfId="0" applyNumberFormat="1" applyFont="1" applyBorder="1" applyAlignment="1">
      <alignment horizontal="right" vertical="center"/>
    </xf>
    <xf numFmtId="2" fontId="21" fillId="3" borderId="38" xfId="2" applyNumberFormat="1" applyFont="1" applyFill="1" applyBorder="1" applyAlignment="1">
      <alignment horizontal="center" vertical="center"/>
    </xf>
    <xf numFmtId="2" fontId="21" fillId="4" borderId="13" xfId="2" applyNumberFormat="1" applyFont="1" applyFill="1" applyBorder="1" applyAlignment="1">
      <alignment horizontal="center" vertical="center"/>
    </xf>
    <xf numFmtId="2" fontId="21" fillId="3" borderId="40" xfId="2" applyNumberFormat="1" applyFont="1" applyFill="1" applyBorder="1" applyAlignment="1">
      <alignment horizontal="center" vertical="center"/>
    </xf>
    <xf numFmtId="2" fontId="21" fillId="4" borderId="13" xfId="0" applyNumberFormat="1" applyFont="1" applyFill="1" applyBorder="1" applyAlignment="1">
      <alignment horizontal="center" vertical="center"/>
    </xf>
    <xf numFmtId="43" fontId="3" fillId="0" borderId="0" xfId="2" applyFont="1" applyFill="1" applyBorder="1" applyAlignment="1">
      <alignment horizontal="right" vertical="center"/>
    </xf>
    <xf numFmtId="43" fontId="3" fillId="0" borderId="0" xfId="2" applyFont="1" applyFill="1" applyBorder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0" fontId="22" fillId="0" borderId="43" xfId="0" applyFont="1" applyBorder="1" applyAlignment="1">
      <alignment horizontal="center" vertical="center" wrapText="1"/>
    </xf>
    <xf numFmtId="187" fontId="3" fillId="0" borderId="43" xfId="0" applyNumberFormat="1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187" fontId="3" fillId="0" borderId="44" xfId="0" applyNumberFormat="1" applyFont="1" applyBorder="1" applyAlignment="1">
      <alignment horizontal="center" vertical="center" wrapText="1"/>
    </xf>
    <xf numFmtId="0" fontId="22" fillId="0" borderId="45" xfId="0" applyFont="1" applyBorder="1" applyAlignment="1">
      <alignment horizontal="center" vertical="center" wrapText="1"/>
    </xf>
    <xf numFmtId="187" fontId="3" fillId="0" borderId="45" xfId="0" applyNumberFormat="1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187" fontId="3" fillId="0" borderId="46" xfId="0" applyNumberFormat="1" applyFont="1" applyBorder="1" applyAlignment="1">
      <alignment horizontal="center" vertical="center" wrapText="1"/>
    </xf>
    <xf numFmtId="0" fontId="4" fillId="0" borderId="45" xfId="0" applyFont="1" applyBorder="1" applyAlignment="1">
      <alignment vertical="center" wrapText="1"/>
    </xf>
    <xf numFmtId="187" fontId="4" fillId="0" borderId="46" xfId="2" applyNumberFormat="1" applyFont="1" applyBorder="1" applyAlignment="1">
      <alignment horizontal="right" vertical="center"/>
    </xf>
    <xf numFmtId="187" fontId="4" fillId="0" borderId="46" xfId="0" applyNumberFormat="1" applyFont="1" applyBorder="1" applyAlignment="1">
      <alignment horizontal="right" vertical="center"/>
    </xf>
    <xf numFmtId="4" fontId="4" fillId="0" borderId="46" xfId="0" applyNumberFormat="1" applyFont="1" applyBorder="1" applyAlignment="1">
      <alignment horizontal="center" vertical="center" wrapText="1"/>
    </xf>
    <xf numFmtId="0" fontId="3" fillId="0" borderId="45" xfId="0" applyFont="1" applyBorder="1" applyAlignment="1">
      <alignment vertical="center" wrapText="1"/>
    </xf>
    <xf numFmtId="187" fontId="3" fillId="0" borderId="46" xfId="2" applyNumberFormat="1" applyFont="1" applyBorder="1" applyAlignment="1">
      <alignment horizontal="right" vertical="center"/>
    </xf>
    <xf numFmtId="4" fontId="3" fillId="0" borderId="46" xfId="0" applyNumberFormat="1" applyFont="1" applyBorder="1" applyAlignment="1">
      <alignment horizontal="center" vertical="center" wrapText="1"/>
    </xf>
    <xf numFmtId="187" fontId="3" fillId="0" borderId="46" xfId="0" applyNumberFormat="1" applyFont="1" applyBorder="1" applyAlignment="1">
      <alignment horizontal="right" vertical="center"/>
    </xf>
    <xf numFmtId="4" fontId="22" fillId="0" borderId="45" xfId="0" applyNumberFormat="1" applyFont="1" applyBorder="1" applyAlignment="1">
      <alignment horizontal="center" vertical="center" wrapText="1"/>
    </xf>
    <xf numFmtId="2" fontId="3" fillId="0" borderId="4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right" vertical="center"/>
    </xf>
    <xf numFmtId="187" fontId="3" fillId="0" borderId="7" xfId="2" applyNumberFormat="1" applyFont="1" applyFill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4" fillId="3" borderId="47" xfId="0" applyNumberFormat="1" applyFont="1" applyFill="1" applyBorder="1" applyAlignment="1">
      <alignment horizontal="left" vertical="center"/>
    </xf>
    <xf numFmtId="0" fontId="4" fillId="3" borderId="48" xfId="0" applyFont="1" applyFill="1" applyBorder="1" applyAlignment="1">
      <alignment vertical="center"/>
    </xf>
    <xf numFmtId="0" fontId="18" fillId="3" borderId="48" xfId="0" applyFont="1" applyFill="1" applyBorder="1" applyAlignment="1">
      <alignment vertical="center"/>
    </xf>
    <xf numFmtId="0" fontId="18" fillId="3" borderId="49" xfId="0" applyFont="1" applyFill="1" applyBorder="1" applyAlignment="1">
      <alignment vertical="center"/>
    </xf>
    <xf numFmtId="187" fontId="3" fillId="3" borderId="4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87" fontId="3" fillId="0" borderId="7" xfId="2" applyNumberFormat="1" applyFont="1" applyFill="1" applyBorder="1" applyAlignment="1">
      <alignment horizontal="right" vertical="center"/>
    </xf>
    <xf numFmtId="187" fontId="4" fillId="0" borderId="7" xfId="0" applyNumberFormat="1" applyFont="1" applyBorder="1" applyAlignment="1">
      <alignment horizontal="center" vertical="center" wrapText="1"/>
    </xf>
    <xf numFmtId="187" fontId="3" fillId="0" borderId="7" xfId="0" applyNumberFormat="1" applyFont="1" applyBorder="1" applyAlignment="1">
      <alignment horizontal="center" vertical="center" wrapText="1"/>
    </xf>
    <xf numFmtId="2" fontId="3" fillId="3" borderId="5" xfId="0" applyNumberFormat="1" applyFont="1" applyFill="1" applyBorder="1" applyAlignment="1">
      <alignment horizontal="left" vertical="center"/>
    </xf>
    <xf numFmtId="0" fontId="3" fillId="3" borderId="5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187" fontId="3" fillId="3" borderId="3" xfId="2" applyNumberFormat="1" applyFont="1" applyFill="1" applyBorder="1" applyAlignment="1">
      <alignment vertical="center"/>
    </xf>
    <xf numFmtId="43" fontId="3" fillId="0" borderId="7" xfId="2" applyFont="1" applyFill="1" applyBorder="1" applyAlignment="1">
      <alignment horizontal="right" vertical="center"/>
    </xf>
    <xf numFmtId="187" fontId="4" fillId="0" borderId="7" xfId="2" applyNumberFormat="1" applyFont="1" applyFill="1" applyBorder="1" applyAlignment="1">
      <alignment horizontal="right" vertical="center"/>
    </xf>
    <xf numFmtId="187" fontId="4" fillId="3" borderId="7" xfId="2" applyNumberFormat="1" applyFont="1" applyFill="1" applyBorder="1" applyAlignment="1">
      <alignment horizontal="right" vertical="center"/>
    </xf>
    <xf numFmtId="187" fontId="3" fillId="3" borderId="7" xfId="2" applyNumberFormat="1" applyFont="1" applyFill="1" applyBorder="1" applyAlignment="1">
      <alignment horizontal="center" vertical="center"/>
    </xf>
    <xf numFmtId="187" fontId="3" fillId="0" borderId="0" xfId="2" applyNumberFormat="1" applyFont="1" applyFill="1" applyAlignment="1">
      <alignment horizontal="right" vertical="center"/>
    </xf>
    <xf numFmtId="43" fontId="3" fillId="0" borderId="0" xfId="2" applyFont="1" applyFill="1" applyAlignment="1">
      <alignment horizontal="right" vertical="center"/>
    </xf>
    <xf numFmtId="2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3" fillId="3" borderId="39" xfId="0" applyFont="1" applyFill="1" applyBorder="1" applyAlignment="1">
      <alignment vertical="center"/>
    </xf>
    <xf numFmtId="187" fontId="3" fillId="3" borderId="42" xfId="2" applyNumberFormat="1" applyFont="1" applyFill="1" applyBorder="1" applyAlignment="1">
      <alignment vertical="center"/>
    </xf>
    <xf numFmtId="2" fontId="3" fillId="3" borderId="5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187" fontId="4" fillId="3" borderId="3" xfId="2" applyNumberFormat="1" applyFont="1" applyFill="1" applyBorder="1" applyAlignment="1">
      <alignment vertical="center"/>
    </xf>
    <xf numFmtId="43" fontId="3" fillId="0" borderId="0" xfId="2" applyFont="1" applyFill="1" applyAlignment="1">
      <alignment vertical="center"/>
    </xf>
    <xf numFmtId="9" fontId="3" fillId="0" borderId="0" xfId="4" applyFont="1" applyFill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87" fontId="3" fillId="0" borderId="3" xfId="2" applyNumberFormat="1" applyFont="1" applyFill="1" applyBorder="1" applyAlignment="1">
      <alignment vertical="center"/>
    </xf>
    <xf numFmtId="187" fontId="3" fillId="0" borderId="0" xfId="2" applyNumberFormat="1" applyFont="1" applyFill="1" applyBorder="1" applyAlignment="1">
      <alignment vertical="center"/>
    </xf>
    <xf numFmtId="2" fontId="10" fillId="0" borderId="0" xfId="0" applyNumberFormat="1" applyFont="1" applyAlignment="1">
      <alignment horizontal="right" vertical="center"/>
    </xf>
    <xf numFmtId="0" fontId="23" fillId="0" borderId="43" xfId="0" applyFont="1" applyBorder="1" applyAlignment="1">
      <alignment horizontal="center" vertical="center" wrapText="1"/>
    </xf>
    <xf numFmtId="187" fontId="3" fillId="0" borderId="43" xfId="0" applyNumberFormat="1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187" fontId="23" fillId="0" borderId="44" xfId="0" applyNumberFormat="1" applyFont="1" applyBorder="1" applyAlignment="1">
      <alignment horizontal="center" vertical="center" wrapText="1"/>
    </xf>
    <xf numFmtId="187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23" fillId="0" borderId="45" xfId="0" applyFont="1" applyBorder="1" applyAlignment="1">
      <alignment vertical="center" wrapText="1"/>
    </xf>
    <xf numFmtId="2" fontId="3" fillId="0" borderId="46" xfId="2" applyNumberFormat="1" applyFont="1" applyBorder="1" applyAlignment="1">
      <alignment horizontal="center" vertical="center" wrapText="1"/>
    </xf>
    <xf numFmtId="43" fontId="19" fillId="0" borderId="46" xfId="2" applyFont="1" applyBorder="1" applyAlignment="1">
      <alignment horizontal="right" vertical="center" wrapText="1"/>
    </xf>
    <xf numFmtId="43" fontId="3" fillId="0" borderId="46" xfId="2" applyFont="1" applyBorder="1" applyAlignment="1">
      <alignment horizontal="right" vertical="center" wrapText="1"/>
    </xf>
    <xf numFmtId="43" fontId="23" fillId="0" borderId="46" xfId="2" applyFont="1" applyBorder="1" applyAlignment="1">
      <alignment horizontal="center" vertical="center" wrapText="1"/>
    </xf>
    <xf numFmtId="43" fontId="23" fillId="0" borderId="0" xfId="2" applyFont="1" applyBorder="1" applyAlignment="1">
      <alignment horizontal="center" vertical="center" wrapText="1"/>
    </xf>
    <xf numFmtId="187" fontId="3" fillId="0" borderId="46" xfId="0" applyNumberFormat="1" applyFont="1" applyBorder="1" applyAlignment="1">
      <alignment horizontal="right" vertical="center" wrapText="1"/>
    </xf>
    <xf numFmtId="43" fontId="19" fillId="0" borderId="46" xfId="2" applyFont="1" applyBorder="1" applyAlignment="1">
      <alignment horizontal="center" vertical="center" wrapText="1"/>
    </xf>
    <xf numFmtId="43" fontId="19" fillId="0" borderId="0" xfId="2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187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4" fillId="0" borderId="7" xfId="0" applyFont="1" applyBorder="1" applyAlignment="1">
      <alignment vertical="center" wrapText="1"/>
    </xf>
    <xf numFmtId="187" fontId="4" fillId="0" borderId="7" xfId="0" applyNumberFormat="1" applyFont="1" applyBorder="1" applyAlignment="1">
      <alignment horizontal="right" vertical="center" wrapText="1"/>
    </xf>
    <xf numFmtId="43" fontId="4" fillId="0" borderId="7" xfId="2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0" fontId="23" fillId="0" borderId="7" xfId="0" applyFont="1" applyBorder="1" applyAlignment="1">
      <alignment horizontal="left" vertical="center" wrapText="1"/>
    </xf>
    <xf numFmtId="187" fontId="3" fillId="0" borderId="7" xfId="0" applyNumberFormat="1" applyFont="1" applyBorder="1" applyAlignment="1">
      <alignment horizontal="right" vertical="center" wrapText="1"/>
    </xf>
    <xf numFmtId="43" fontId="3" fillId="0" borderId="7" xfId="2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0" fontId="24" fillId="0" borderId="7" xfId="0" applyFont="1" applyBorder="1" applyAlignment="1">
      <alignment vertical="center"/>
    </xf>
    <xf numFmtId="0" fontId="23" fillId="0" borderId="7" xfId="0" applyFont="1" applyBorder="1" applyAlignment="1">
      <alignment horizontal="left" vertical="center"/>
    </xf>
    <xf numFmtId="0" fontId="4" fillId="7" borderId="0" xfId="0" applyFont="1" applyFill="1" applyAlignment="1">
      <alignment vertical="center"/>
    </xf>
    <xf numFmtId="187" fontId="3" fillId="0" borderId="51" xfId="0" applyNumberFormat="1" applyFont="1" applyBorder="1" applyAlignment="1">
      <alignment horizontal="center" vertical="center" wrapText="1"/>
    </xf>
    <xf numFmtId="187" fontId="3" fillId="0" borderId="52" xfId="0" applyNumberFormat="1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22" fillId="0" borderId="53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2" fillId="0" borderId="54" xfId="0" applyFont="1" applyBorder="1" applyAlignment="1">
      <alignment horizontal="center" vertical="center" wrapText="1"/>
    </xf>
    <xf numFmtId="187" fontId="3" fillId="0" borderId="54" xfId="0" applyNumberFormat="1" applyFont="1" applyBorder="1" applyAlignment="1">
      <alignment horizontal="center" vertical="center" wrapText="1"/>
    </xf>
    <xf numFmtId="187" fontId="3" fillId="0" borderId="50" xfId="0" applyNumberFormat="1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46" xfId="0" applyFont="1" applyBorder="1" applyAlignment="1">
      <alignment vertical="center" wrapText="1"/>
    </xf>
    <xf numFmtId="0" fontId="22" fillId="0" borderId="45" xfId="0" applyFont="1" applyBorder="1" applyAlignment="1">
      <alignment vertical="center" wrapText="1"/>
    </xf>
    <xf numFmtId="187" fontId="3" fillId="0" borderId="46" xfId="2" applyNumberFormat="1" applyFont="1" applyBorder="1" applyAlignment="1">
      <alignment horizontal="right" vertical="center" wrapText="1"/>
    </xf>
    <xf numFmtId="43" fontId="3" fillId="0" borderId="46" xfId="2" applyFont="1" applyBorder="1" applyAlignment="1">
      <alignment horizontal="center" vertical="center"/>
    </xf>
    <xf numFmtId="2" fontId="22" fillId="0" borderId="46" xfId="0" applyNumberFormat="1" applyFont="1" applyBorder="1" applyAlignment="1">
      <alignment horizontal="center" vertical="center" wrapText="1"/>
    </xf>
    <xf numFmtId="43" fontId="3" fillId="0" borderId="46" xfId="2" applyFont="1" applyBorder="1" applyAlignment="1">
      <alignment horizontal="center" vertical="center" wrapText="1"/>
    </xf>
    <xf numFmtId="187" fontId="3" fillId="0" borderId="0" xfId="2" applyNumberFormat="1" applyFont="1" applyBorder="1" applyAlignment="1">
      <alignment horizontal="right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187" fontId="3" fillId="0" borderId="0" xfId="0" applyNumberFormat="1" applyFont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25" fillId="0" borderId="7" xfId="0" applyNumberFormat="1" applyFont="1" applyBorder="1" applyAlignment="1">
      <alignment horizontal="right" vertical="center" wrapText="1"/>
    </xf>
    <xf numFmtId="187" fontId="4" fillId="0" borderId="0" xfId="2" applyNumberFormat="1" applyFont="1" applyFill="1" applyBorder="1" applyAlignment="1">
      <alignment horizontal="right" vertical="center"/>
    </xf>
    <xf numFmtId="4" fontId="3" fillId="0" borderId="7" xfId="0" applyNumberFormat="1" applyFont="1" applyBorder="1" applyAlignment="1">
      <alignment horizontal="right" vertical="center" wrapText="1"/>
    </xf>
    <xf numFmtId="4" fontId="22" fillId="0" borderId="7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26" fillId="0" borderId="43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26" fillId="0" borderId="51" xfId="0" applyFont="1" applyBorder="1" applyAlignment="1">
      <alignment horizontal="center" vertical="center" wrapText="1"/>
    </xf>
    <xf numFmtId="0" fontId="26" fillId="0" borderId="52" xfId="0" applyFont="1" applyBorder="1" applyAlignment="1">
      <alignment horizontal="center" vertical="center" wrapText="1"/>
    </xf>
    <xf numFmtId="0" fontId="26" fillId="0" borderId="54" xfId="0" applyFont="1" applyBorder="1" applyAlignment="1">
      <alignment horizontal="center" vertical="center" wrapText="1"/>
    </xf>
    <xf numFmtId="0" fontId="26" fillId="0" borderId="43" xfId="0" applyFont="1" applyBorder="1" applyAlignment="1">
      <alignment horizontal="center" vertical="center" wrapText="1"/>
    </xf>
    <xf numFmtId="0" fontId="26" fillId="0" borderId="54" xfId="0" applyFont="1" applyBorder="1" applyAlignment="1">
      <alignment horizontal="center" vertical="center" wrapText="1"/>
    </xf>
    <xf numFmtId="0" fontId="26" fillId="0" borderId="45" xfId="0" applyFont="1" applyBorder="1" applyAlignment="1">
      <alignment horizontal="center" vertical="center" wrapText="1"/>
    </xf>
    <xf numFmtId="0" fontId="26" fillId="0" borderId="45" xfId="0" applyFont="1" applyBorder="1" applyAlignment="1">
      <alignment horizontal="center" vertical="center" wrapText="1"/>
    </xf>
    <xf numFmtId="0" fontId="26" fillId="0" borderId="45" xfId="0" applyFont="1" applyBorder="1" applyAlignment="1">
      <alignment vertical="center" wrapText="1"/>
    </xf>
    <xf numFmtId="4" fontId="3" fillId="0" borderId="46" xfId="0" applyNumberFormat="1" applyFont="1" applyBorder="1" applyAlignment="1">
      <alignment horizontal="right" vertical="center" wrapText="1"/>
    </xf>
    <xf numFmtId="4" fontId="26" fillId="0" borderId="46" xfId="0" applyNumberFormat="1" applyFont="1" applyBorder="1" applyAlignment="1">
      <alignment horizontal="right" vertical="center" wrapText="1"/>
    </xf>
    <xf numFmtId="43" fontId="3" fillId="0" borderId="46" xfId="0" applyNumberFormat="1" applyFont="1" applyBorder="1" applyAlignment="1">
      <alignment horizontal="right" vertical="center" wrapText="1"/>
    </xf>
    <xf numFmtId="0" fontId="27" fillId="8" borderId="55" xfId="0" applyFont="1" applyFill="1" applyBorder="1" applyAlignment="1">
      <alignment horizontal="center" vertical="center" wrapText="1" readingOrder="1"/>
    </xf>
    <xf numFmtId="187" fontId="4" fillId="8" borderId="55" xfId="0" applyNumberFormat="1" applyFont="1" applyFill="1" applyBorder="1" applyAlignment="1">
      <alignment horizontal="center" vertical="center" wrapText="1" readingOrder="1"/>
    </xf>
    <xf numFmtId="0" fontId="4" fillId="8" borderId="55" xfId="0" applyFont="1" applyFill="1" applyBorder="1" applyAlignment="1">
      <alignment horizontal="center" vertical="center" wrapText="1" readingOrder="1"/>
    </xf>
    <xf numFmtId="0" fontId="4" fillId="8" borderId="55" xfId="0" applyFont="1" applyFill="1" applyBorder="1" applyAlignment="1">
      <alignment horizontal="center" vertical="center" wrapText="1" readingOrder="1"/>
    </xf>
    <xf numFmtId="0" fontId="27" fillId="8" borderId="55" xfId="0" applyFont="1" applyFill="1" applyBorder="1" applyAlignment="1">
      <alignment horizontal="center" vertical="center" wrapText="1" readingOrder="1"/>
    </xf>
    <xf numFmtId="0" fontId="27" fillId="8" borderId="0" xfId="0" applyFont="1" applyFill="1" applyAlignment="1">
      <alignment horizontal="center" vertical="center" wrapText="1" readingOrder="1"/>
    </xf>
    <xf numFmtId="0" fontId="27" fillId="8" borderId="56" xfId="0" applyFont="1" applyFill="1" applyBorder="1" applyAlignment="1">
      <alignment horizontal="center" vertical="center" wrapText="1" readingOrder="1"/>
    </xf>
    <xf numFmtId="187" fontId="4" fillId="8" borderId="56" xfId="0" applyNumberFormat="1" applyFont="1" applyFill="1" applyBorder="1" applyAlignment="1">
      <alignment horizontal="center" vertical="center" wrapText="1" readingOrder="1"/>
    </xf>
    <xf numFmtId="0" fontId="4" fillId="8" borderId="56" xfId="0" applyFont="1" applyFill="1" applyBorder="1" applyAlignment="1">
      <alignment horizontal="center" vertical="center" wrapText="1" readingOrder="1"/>
    </xf>
    <xf numFmtId="0" fontId="4" fillId="8" borderId="56" xfId="0" applyFont="1" applyFill="1" applyBorder="1" applyAlignment="1">
      <alignment horizontal="center" vertical="center" wrapText="1" readingOrder="1"/>
    </xf>
    <xf numFmtId="0" fontId="27" fillId="8" borderId="56" xfId="0" applyFont="1" applyFill="1" applyBorder="1" applyAlignment="1">
      <alignment horizontal="center" vertical="center" wrapText="1" readingOrder="1"/>
    </xf>
    <xf numFmtId="0" fontId="28" fillId="9" borderId="57" xfId="0" applyFont="1" applyFill="1" applyBorder="1" applyAlignment="1">
      <alignment horizontal="left" vertical="center" readingOrder="1"/>
    </xf>
    <xf numFmtId="187" fontId="4" fillId="9" borderId="58" xfId="0" applyNumberFormat="1" applyFont="1" applyFill="1" applyBorder="1" applyAlignment="1">
      <alignment horizontal="left" vertical="center" wrapText="1" readingOrder="1"/>
    </xf>
    <xf numFmtId="0" fontId="4" fillId="9" borderId="58" xfId="0" applyFont="1" applyFill="1" applyBorder="1" applyAlignment="1">
      <alignment horizontal="left" vertical="center" wrapText="1" readingOrder="1"/>
    </xf>
    <xf numFmtId="0" fontId="28" fillId="9" borderId="59" xfId="0" applyFont="1" applyFill="1" applyBorder="1" applyAlignment="1">
      <alignment horizontal="left" vertical="center" wrapText="1" readingOrder="1"/>
    </xf>
    <xf numFmtId="0" fontId="28" fillId="9" borderId="0" xfId="0" applyFont="1" applyFill="1" applyAlignment="1">
      <alignment horizontal="left" vertical="center" wrapText="1" readingOrder="1"/>
    </xf>
    <xf numFmtId="0" fontId="28" fillId="10" borderId="60" xfId="0" applyFont="1" applyFill="1" applyBorder="1" applyAlignment="1">
      <alignment horizontal="center" vertical="center" wrapText="1" readingOrder="1"/>
    </xf>
    <xf numFmtId="187" fontId="4" fillId="10" borderId="60" xfId="0" applyNumberFormat="1" applyFont="1" applyFill="1" applyBorder="1" applyAlignment="1">
      <alignment horizontal="center" vertical="center" wrapText="1" readingOrder="1"/>
    </xf>
    <xf numFmtId="0" fontId="4" fillId="10" borderId="60" xfId="0" applyFont="1" applyFill="1" applyBorder="1" applyAlignment="1">
      <alignment horizontal="center" vertical="center" wrapText="1" readingOrder="1"/>
    </xf>
    <xf numFmtId="187" fontId="4" fillId="10" borderId="60" xfId="0" applyNumberFormat="1" applyFont="1" applyFill="1" applyBorder="1" applyAlignment="1">
      <alignment horizontal="right" vertical="center" wrapText="1" readingOrder="1"/>
    </xf>
    <xf numFmtId="2" fontId="4" fillId="10" borderId="60" xfId="2" applyNumberFormat="1" applyFont="1" applyFill="1" applyBorder="1" applyAlignment="1">
      <alignment horizontal="center" vertical="center" wrapText="1" readingOrder="1"/>
    </xf>
    <xf numFmtId="43" fontId="4" fillId="10" borderId="60" xfId="2" applyFont="1" applyFill="1" applyBorder="1" applyAlignment="1">
      <alignment horizontal="right" vertical="center" wrapText="1" readingOrder="1"/>
    </xf>
    <xf numFmtId="2" fontId="28" fillId="10" borderId="60" xfId="2" applyNumberFormat="1" applyFont="1" applyFill="1" applyBorder="1" applyAlignment="1">
      <alignment horizontal="center" vertical="center" wrapText="1" readingOrder="1"/>
    </xf>
    <xf numFmtId="2" fontId="28" fillId="10" borderId="0" xfId="2" applyNumberFormat="1" applyFont="1" applyFill="1" applyBorder="1" applyAlignment="1">
      <alignment horizontal="center" vertical="center" wrapText="1" readingOrder="1"/>
    </xf>
    <xf numFmtId="187" fontId="3" fillId="0" borderId="0" xfId="2" applyNumberFormat="1" applyFont="1" applyFill="1" applyAlignment="1">
      <alignment horizontal="center" vertical="center"/>
    </xf>
    <xf numFmtId="0" fontId="28" fillId="9" borderId="60" xfId="0" applyFont="1" applyFill="1" applyBorder="1" applyAlignment="1">
      <alignment horizontal="center" vertical="center" wrapText="1" readingOrder="1"/>
    </xf>
    <xf numFmtId="0" fontId="4" fillId="9" borderId="60" xfId="0" applyFont="1" applyFill="1" applyBorder="1" applyAlignment="1">
      <alignment horizontal="center" vertical="center" wrapText="1" readingOrder="1"/>
    </xf>
    <xf numFmtId="2" fontId="4" fillId="9" borderId="60" xfId="2" applyNumberFormat="1" applyFont="1" applyFill="1" applyBorder="1" applyAlignment="1">
      <alignment horizontal="center" vertical="center" wrapText="1" readingOrder="1"/>
    </xf>
    <xf numFmtId="0" fontId="28" fillId="9" borderId="61" xfId="0" applyFont="1" applyFill="1" applyBorder="1" applyAlignment="1">
      <alignment horizontal="left" vertical="center" wrapText="1" readingOrder="1"/>
    </xf>
    <xf numFmtId="187" fontId="4" fillId="9" borderId="62" xfId="0" applyNumberFormat="1" applyFont="1" applyFill="1" applyBorder="1" applyAlignment="1">
      <alignment horizontal="left" vertical="center" wrapText="1" readingOrder="1"/>
    </xf>
    <xf numFmtId="0" fontId="4" fillId="9" borderId="62" xfId="0" applyFont="1" applyFill="1" applyBorder="1" applyAlignment="1">
      <alignment horizontal="left" vertical="center" wrapText="1" readingOrder="1"/>
    </xf>
    <xf numFmtId="0" fontId="28" fillId="9" borderId="63" xfId="0" applyFont="1" applyFill="1" applyBorder="1" applyAlignment="1">
      <alignment horizontal="left" vertical="center" wrapText="1" readingOrder="1"/>
    </xf>
    <xf numFmtId="0" fontId="28" fillId="10" borderId="60" xfId="0" applyFont="1" applyFill="1" applyBorder="1" applyAlignment="1">
      <alignment horizontal="left" vertical="center" wrapText="1" readingOrder="1"/>
    </xf>
    <xf numFmtId="0" fontId="4" fillId="10" borderId="60" xfId="0" applyFont="1" applyFill="1" applyBorder="1" applyAlignment="1">
      <alignment horizontal="right" vertical="center" wrapText="1" readingOrder="1"/>
    </xf>
    <xf numFmtId="2" fontId="4" fillId="10" borderId="60" xfId="0" applyNumberFormat="1" applyFont="1" applyFill="1" applyBorder="1" applyAlignment="1">
      <alignment horizontal="center" vertical="center" wrapText="1" readingOrder="1"/>
    </xf>
    <xf numFmtId="2" fontId="28" fillId="10" borderId="60" xfId="0" applyNumberFormat="1" applyFont="1" applyFill="1" applyBorder="1" applyAlignment="1">
      <alignment horizontal="center" vertical="center" wrapText="1" readingOrder="1"/>
    </xf>
    <xf numFmtId="2" fontId="28" fillId="10" borderId="0" xfId="0" applyNumberFormat="1" applyFont="1" applyFill="1" applyAlignment="1">
      <alignment horizontal="center" vertical="center" wrapText="1" readingOrder="1"/>
    </xf>
    <xf numFmtId="0" fontId="27" fillId="8" borderId="61" xfId="0" applyFont="1" applyFill="1" applyBorder="1" applyAlignment="1">
      <alignment horizontal="left" vertical="center" readingOrder="1"/>
    </xf>
    <xf numFmtId="187" fontId="4" fillId="8" borderId="62" xfId="0" applyNumberFormat="1" applyFont="1" applyFill="1" applyBorder="1" applyAlignment="1">
      <alignment horizontal="left" vertical="center" wrapText="1" readingOrder="1"/>
    </xf>
    <xf numFmtId="0" fontId="4" fillId="8" borderId="62" xfId="0" applyFont="1" applyFill="1" applyBorder="1" applyAlignment="1">
      <alignment horizontal="left" vertical="center" wrapText="1" readingOrder="1"/>
    </xf>
    <xf numFmtId="0" fontId="27" fillId="8" borderId="63" xfId="0" applyFont="1" applyFill="1" applyBorder="1" applyAlignment="1">
      <alignment horizontal="left" vertical="center" wrapText="1" readingOrder="1"/>
    </xf>
    <xf numFmtId="0" fontId="27" fillId="8" borderId="0" xfId="0" applyFont="1" applyFill="1" applyAlignment="1">
      <alignment horizontal="left" vertical="center" wrapText="1" readingOrder="1"/>
    </xf>
    <xf numFmtId="0" fontId="28" fillId="11" borderId="60" xfId="0" applyFont="1" applyFill="1" applyBorder="1" applyAlignment="1">
      <alignment horizontal="left" vertical="center" wrapText="1" readingOrder="1"/>
    </xf>
    <xf numFmtId="187" fontId="4" fillId="11" borderId="60" xfId="0" applyNumberFormat="1" applyFont="1" applyFill="1" applyBorder="1" applyAlignment="1">
      <alignment horizontal="right" vertical="center" readingOrder="1"/>
    </xf>
    <xf numFmtId="2" fontId="4" fillId="11" borderId="60" xfId="2" applyNumberFormat="1" applyFont="1" applyFill="1" applyBorder="1" applyAlignment="1">
      <alignment horizontal="center" vertical="center" readingOrder="1"/>
    </xf>
    <xf numFmtId="2" fontId="28" fillId="11" borderId="60" xfId="2" applyNumberFormat="1" applyFont="1" applyFill="1" applyBorder="1" applyAlignment="1">
      <alignment horizontal="center" vertical="center" wrapText="1" readingOrder="1"/>
    </xf>
    <xf numFmtId="2" fontId="28" fillId="11" borderId="0" xfId="2" applyNumberFormat="1" applyFont="1" applyFill="1" applyBorder="1" applyAlignment="1">
      <alignment horizontal="center" vertical="center" wrapText="1" readingOrder="1"/>
    </xf>
    <xf numFmtId="0" fontId="28" fillId="11" borderId="60" xfId="0" applyFont="1" applyFill="1" applyBorder="1" applyAlignment="1">
      <alignment horizontal="left" vertical="center" readingOrder="1"/>
    </xf>
    <xf numFmtId="2" fontId="28" fillId="11" borderId="60" xfId="2" applyNumberFormat="1" applyFont="1" applyFill="1" applyBorder="1" applyAlignment="1">
      <alignment horizontal="center" vertical="center" readingOrder="1"/>
    </xf>
    <xf numFmtId="2" fontId="28" fillId="11" borderId="0" xfId="2" applyNumberFormat="1" applyFont="1" applyFill="1" applyBorder="1" applyAlignment="1">
      <alignment horizontal="center" vertical="center" readingOrder="1"/>
    </xf>
    <xf numFmtId="187" fontId="4" fillId="11" borderId="60" xfId="0" applyNumberFormat="1" applyFont="1" applyFill="1" applyBorder="1" applyAlignment="1">
      <alignment horizontal="right" vertical="center" wrapText="1" readingOrder="1"/>
    </xf>
    <xf numFmtId="43" fontId="3" fillId="0" borderId="0" xfId="1" applyFont="1" applyAlignment="1">
      <alignment vertical="center"/>
    </xf>
    <xf numFmtId="43" fontId="3" fillId="0" borderId="0" xfId="1" applyFont="1" applyAlignment="1">
      <alignment horizontal="right" vertical="center"/>
    </xf>
    <xf numFmtId="187" fontId="3" fillId="0" borderId="0" xfId="1" applyNumberFormat="1" applyFont="1" applyAlignment="1">
      <alignment vertical="center"/>
    </xf>
    <xf numFmtId="2" fontId="3" fillId="0" borderId="0" xfId="1" applyNumberFormat="1" applyFont="1" applyFill="1" applyBorder="1" applyAlignment="1">
      <alignment horizontal="center" vertical="center"/>
    </xf>
  </cellXfs>
  <cellStyles count="5">
    <cellStyle name="เครื่องหมายจุลภาค" xfId="1" builtinId="3"/>
    <cellStyle name="จุลภาค 2" xfId="2"/>
    <cellStyle name="ปกติ" xfId="0" builtinId="0"/>
    <cellStyle name="ปกติ 2" xfId="3"/>
    <cellStyle name="เปอร์เซ็นต์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626D"/>
    <pageSetUpPr fitToPage="1"/>
  </sheetPr>
  <dimension ref="A1:Y181"/>
  <sheetViews>
    <sheetView tabSelected="1" zoomScale="55" zoomScaleNormal="55" workbookViewId="0">
      <selection activeCell="J129" sqref="J129"/>
    </sheetView>
  </sheetViews>
  <sheetFormatPr defaultColWidth="9" defaultRowHeight="45.75" customHeight="1" x14ac:dyDescent="0.2"/>
  <cols>
    <col min="1" max="1" width="17.875" style="2" customWidth="1"/>
    <col min="2" max="2" width="18.5" style="5" customWidth="1"/>
    <col min="3" max="3" width="16.625" style="221" customWidth="1"/>
    <col min="4" max="4" width="18.375" style="5" bestFit="1" customWidth="1"/>
    <col min="5" max="5" width="18.875" style="5" customWidth="1"/>
    <col min="6" max="6" width="16.625" style="198" customWidth="1"/>
    <col min="7" max="10" width="16.625" style="2" customWidth="1"/>
    <col min="11" max="11" width="22" style="230" customWidth="1"/>
    <col min="12" max="12" width="14.75" style="2" customWidth="1"/>
    <col min="13" max="16" width="14.875" style="2" customWidth="1"/>
    <col min="17" max="17" width="21" style="5" bestFit="1" customWidth="1"/>
    <col min="18" max="18" width="14.125" style="2" customWidth="1"/>
    <col min="19" max="19" width="11.625" style="2" customWidth="1"/>
    <col min="20" max="20" width="27.125" style="2" hidden="1" customWidth="1"/>
    <col min="21" max="21" width="20.5" style="2" hidden="1" customWidth="1"/>
    <col min="22" max="22" width="7.25" style="2" bestFit="1" customWidth="1"/>
    <col min="23" max="23" width="22.5" style="2" bestFit="1" customWidth="1"/>
    <col min="24" max="24" width="15.125" style="2" bestFit="1" customWidth="1"/>
    <col min="25" max="25" width="13.75" style="2" bestFit="1" customWidth="1"/>
    <col min="26" max="26" width="15" style="2" bestFit="1" customWidth="1"/>
    <col min="27" max="27" width="13.75" style="2" bestFit="1" customWidth="1"/>
    <col min="28" max="29" width="15" style="2" bestFit="1" customWidth="1"/>
    <col min="30" max="16384" width="9" style="2"/>
  </cols>
  <sheetData>
    <row r="1" spans="1:25" ht="33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M1" s="3"/>
      <c r="N1" s="3"/>
      <c r="O1" s="4"/>
      <c r="P1" s="4"/>
      <c r="R1" s="3"/>
      <c r="S1" s="3"/>
    </row>
    <row r="2" spans="1:25" ht="29.25" customHeight="1" x14ac:dyDescent="0.2">
      <c r="A2" s="6" t="s">
        <v>1</v>
      </c>
      <c r="B2" s="7" t="s">
        <v>2</v>
      </c>
      <c r="C2" s="8"/>
      <c r="D2" s="9" t="s">
        <v>3</v>
      </c>
      <c r="E2" s="10"/>
      <c r="F2" s="9" t="s">
        <v>4</v>
      </c>
      <c r="G2" s="10"/>
      <c r="H2" s="11" t="s">
        <v>5</v>
      </c>
      <c r="I2" s="12"/>
      <c r="J2" s="13" t="s">
        <v>6</v>
      </c>
      <c r="K2" s="14"/>
      <c r="M2" s="4"/>
      <c r="N2" s="4"/>
      <c r="O2" s="4"/>
      <c r="P2" s="4"/>
      <c r="R2" s="4"/>
      <c r="S2" s="4"/>
    </row>
    <row r="3" spans="1:25" ht="29.25" customHeight="1" x14ac:dyDescent="0.2">
      <c r="A3" s="15"/>
      <c r="B3" s="16" t="s">
        <v>7</v>
      </c>
      <c r="C3" s="17" t="s">
        <v>8</v>
      </c>
      <c r="D3" s="18" t="s">
        <v>7</v>
      </c>
      <c r="E3" s="18" t="s">
        <v>8</v>
      </c>
      <c r="F3" s="19" t="s">
        <v>7</v>
      </c>
      <c r="G3" s="20" t="s">
        <v>8</v>
      </c>
      <c r="H3" s="21" t="s">
        <v>7</v>
      </c>
      <c r="I3" s="22" t="s">
        <v>8</v>
      </c>
      <c r="J3" s="23" t="s">
        <v>7</v>
      </c>
      <c r="K3" s="24" t="s">
        <v>8</v>
      </c>
      <c r="M3" s="25"/>
      <c r="Y3" s="25"/>
    </row>
    <row r="4" spans="1:25" ht="29.25" customHeight="1" x14ac:dyDescent="0.2">
      <c r="A4" s="26" t="s">
        <v>9</v>
      </c>
      <c r="B4" s="27">
        <v>27</v>
      </c>
      <c r="C4" s="27">
        <v>37</v>
      </c>
      <c r="D4" s="28">
        <v>53</v>
      </c>
      <c r="E4" s="28">
        <v>61</v>
      </c>
      <c r="F4" s="28">
        <v>75</v>
      </c>
      <c r="G4" s="28">
        <v>80</v>
      </c>
      <c r="H4" s="29">
        <v>94</v>
      </c>
      <c r="I4" s="30">
        <v>100</v>
      </c>
      <c r="J4" s="31">
        <v>87.66</v>
      </c>
      <c r="K4" s="32">
        <v>93.33</v>
      </c>
      <c r="M4" s="33"/>
      <c r="N4" s="33"/>
      <c r="O4" s="33"/>
      <c r="P4" s="33"/>
      <c r="R4" s="33"/>
      <c r="S4" s="33"/>
    </row>
    <row r="5" spans="1:25" ht="29.25" customHeight="1" x14ac:dyDescent="0.2">
      <c r="A5" s="34" t="s">
        <v>10</v>
      </c>
      <c r="B5" s="35">
        <v>35</v>
      </c>
      <c r="C5" s="35">
        <v>36</v>
      </c>
      <c r="D5" s="36">
        <v>57</v>
      </c>
      <c r="E5" s="36">
        <v>58</v>
      </c>
      <c r="F5" s="36">
        <v>80</v>
      </c>
      <c r="G5" s="36">
        <v>81</v>
      </c>
      <c r="H5" s="37">
        <v>98</v>
      </c>
      <c r="I5" s="38">
        <v>100</v>
      </c>
      <c r="J5" s="39">
        <v>92</v>
      </c>
      <c r="K5" s="40">
        <v>93.67</v>
      </c>
      <c r="M5" s="41"/>
      <c r="N5" s="41"/>
      <c r="O5" s="41"/>
      <c r="P5" s="41"/>
      <c r="R5" s="41"/>
      <c r="S5" s="41"/>
    </row>
    <row r="6" spans="1:25" ht="29.25" customHeight="1" x14ac:dyDescent="0.2">
      <c r="A6" s="42" t="s">
        <v>11</v>
      </c>
      <c r="B6" s="43">
        <v>17</v>
      </c>
      <c r="C6" s="43">
        <v>39</v>
      </c>
      <c r="D6" s="44">
        <v>35</v>
      </c>
      <c r="E6" s="44">
        <v>66</v>
      </c>
      <c r="F6" s="44">
        <v>54</v>
      </c>
      <c r="G6" s="44">
        <v>77</v>
      </c>
      <c r="H6" s="45">
        <v>80</v>
      </c>
      <c r="I6" s="46">
        <v>100</v>
      </c>
      <c r="J6" s="47">
        <v>71.33</v>
      </c>
      <c r="K6" s="48">
        <v>92.33</v>
      </c>
      <c r="M6" s="33"/>
      <c r="N6" s="33"/>
      <c r="O6" s="33"/>
      <c r="P6" s="33"/>
      <c r="R6" s="33"/>
      <c r="S6" s="33"/>
    </row>
    <row r="7" spans="1:25" ht="35.25" customHeight="1" x14ac:dyDescent="0.2">
      <c r="A7" s="1" t="s">
        <v>12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49"/>
      <c r="P7" s="49"/>
      <c r="Q7" s="50" t="s">
        <v>13</v>
      </c>
      <c r="R7" s="50"/>
      <c r="S7" s="50"/>
    </row>
    <row r="8" spans="1:25" s="64" customFormat="1" ht="67.5" customHeight="1" x14ac:dyDescent="0.2">
      <c r="A8" s="51" t="s">
        <v>1</v>
      </c>
      <c r="B8" s="52" t="s">
        <v>14</v>
      </c>
      <c r="C8" s="53" t="s">
        <v>15</v>
      </c>
      <c r="D8" s="54"/>
      <c r="E8" s="52" t="s">
        <v>7</v>
      </c>
      <c r="F8" s="55" t="s">
        <v>16</v>
      </c>
      <c r="G8" s="56" t="s">
        <v>17</v>
      </c>
      <c r="H8" s="57" t="s">
        <v>18</v>
      </c>
      <c r="I8" s="58" t="s">
        <v>19</v>
      </c>
      <c r="J8" s="59" t="s">
        <v>18</v>
      </c>
      <c r="K8" s="60" t="s">
        <v>20</v>
      </c>
      <c r="L8" s="55" t="s">
        <v>21</v>
      </c>
      <c r="M8" s="56" t="s">
        <v>17</v>
      </c>
      <c r="N8" s="57" t="s">
        <v>18</v>
      </c>
      <c r="O8" s="58" t="s">
        <v>19</v>
      </c>
      <c r="P8" s="61" t="s">
        <v>18</v>
      </c>
      <c r="Q8" s="62" t="s">
        <v>22</v>
      </c>
      <c r="R8" s="63" t="s">
        <v>23</v>
      </c>
      <c r="S8" s="63" t="s">
        <v>24</v>
      </c>
      <c r="U8" s="65"/>
    </row>
    <row r="9" spans="1:25" ht="33" customHeight="1" x14ac:dyDescent="0.2">
      <c r="A9" s="66" t="s">
        <v>25</v>
      </c>
      <c r="B9" s="67"/>
      <c r="C9" s="68"/>
      <c r="D9" s="69"/>
      <c r="E9" s="70"/>
      <c r="F9" s="68"/>
      <c r="G9" s="71"/>
      <c r="H9" s="72"/>
      <c r="I9" s="73"/>
      <c r="J9" s="74"/>
      <c r="K9" s="75"/>
      <c r="L9" s="68"/>
      <c r="M9" s="68"/>
      <c r="N9" s="76"/>
      <c r="O9" s="77"/>
      <c r="P9" s="77"/>
      <c r="Q9" s="67"/>
      <c r="R9" s="68"/>
      <c r="S9" s="68"/>
      <c r="U9" s="4" t="s">
        <v>26</v>
      </c>
    </row>
    <row r="10" spans="1:25" s="97" customFormat="1" ht="37.5" customHeight="1" x14ac:dyDescent="0.2">
      <c r="A10" s="78" t="s">
        <v>9</v>
      </c>
      <c r="B10" s="79">
        <f>+B11+B12</f>
        <v>828577.53393247002</v>
      </c>
      <c r="C10" s="80">
        <f>+C11+C12</f>
        <v>66954.533056050001</v>
      </c>
      <c r="D10" s="81"/>
      <c r="E10" s="82">
        <f>+E11+E12</f>
        <v>625997.75168490002</v>
      </c>
      <c r="F10" s="83">
        <f>+E10*100/B10</f>
        <v>75.55089608981838</v>
      </c>
      <c r="G10" s="84">
        <v>94</v>
      </c>
      <c r="H10" s="85">
        <f>+F10-G10</f>
        <v>-18.44910391018162</v>
      </c>
      <c r="I10" s="86">
        <v>87.66</v>
      </c>
      <c r="J10" s="87">
        <f>+F10-I10</f>
        <v>-12.109103910181616</v>
      </c>
      <c r="K10" s="88">
        <f>+K11+K12</f>
        <v>692952.28474094998</v>
      </c>
      <c r="L10" s="89">
        <f>+K10*100/B10</f>
        <v>83.631556053923418</v>
      </c>
      <c r="M10" s="84">
        <v>100</v>
      </c>
      <c r="N10" s="85">
        <f>+L10-M10</f>
        <v>-16.368443946076582</v>
      </c>
      <c r="O10" s="90">
        <v>93.33</v>
      </c>
      <c r="P10" s="91">
        <f>+L10-O10</f>
        <v>-9.6984439460765799</v>
      </c>
      <c r="Q10" s="92">
        <f>+B10-K10</f>
        <v>135625.24919152004</v>
      </c>
      <c r="R10" s="93"/>
      <c r="S10" s="93"/>
      <c r="T10" s="94"/>
      <c r="U10" s="95">
        <f>+C10+E10</f>
        <v>692952.28474094998</v>
      </c>
      <c r="V10" s="96"/>
      <c r="W10" s="96"/>
      <c r="X10" s="96"/>
    </row>
    <row r="11" spans="1:25" s="112" customFormat="1" ht="37.5" customHeight="1" x14ac:dyDescent="0.2">
      <c r="A11" s="98" t="s">
        <v>10</v>
      </c>
      <c r="B11" s="99">
        <v>413367.54948784999</v>
      </c>
      <c r="C11" s="100">
        <v>2811.0545246500001</v>
      </c>
      <c r="D11" s="101"/>
      <c r="E11" s="102">
        <v>383621.08782935998</v>
      </c>
      <c r="F11" s="103">
        <f>+E11*100/B11</f>
        <v>92.803871108086497</v>
      </c>
      <c r="G11" s="104">
        <v>98</v>
      </c>
      <c r="H11" s="105">
        <f>+F11-G11</f>
        <v>-5.1961288919135029</v>
      </c>
      <c r="I11" s="106">
        <v>92</v>
      </c>
      <c r="J11" s="107">
        <f>+F11-I11</f>
        <v>0.80387110808649709</v>
      </c>
      <c r="K11" s="102">
        <v>386432.14235401002</v>
      </c>
      <c r="L11" s="103">
        <f>+K11*100/B11</f>
        <v>93.483908650494669</v>
      </c>
      <c r="M11" s="104">
        <v>100</v>
      </c>
      <c r="N11" s="105">
        <f>+L11-M11</f>
        <v>-6.5160913495053308</v>
      </c>
      <c r="O11" s="108">
        <v>93.67</v>
      </c>
      <c r="P11" s="109">
        <f>+L11-O11</f>
        <v>-0.18609134950533246</v>
      </c>
      <c r="Q11" s="110">
        <f>+B11-K11</f>
        <v>26935.407133839966</v>
      </c>
      <c r="R11" s="93"/>
      <c r="S11" s="93"/>
      <c r="T11" s="111"/>
      <c r="U11" s="95">
        <f>+C11+E11</f>
        <v>386432.14235400996</v>
      </c>
      <c r="W11" s="113"/>
    </row>
    <row r="12" spans="1:25" s="112" customFormat="1" ht="37.5" customHeight="1" x14ac:dyDescent="0.2">
      <c r="A12" s="98" t="s">
        <v>11</v>
      </c>
      <c r="B12" s="99">
        <v>415209.98444461997</v>
      </c>
      <c r="C12" s="100">
        <v>64143.478531399996</v>
      </c>
      <c r="D12" s="101"/>
      <c r="E12" s="102">
        <v>242376.66385554001</v>
      </c>
      <c r="F12" s="103">
        <f>+E12*100/B12</f>
        <v>58.374478682091471</v>
      </c>
      <c r="G12" s="104">
        <v>80</v>
      </c>
      <c r="H12" s="105">
        <f>+F12-G12</f>
        <v>-21.625521317908529</v>
      </c>
      <c r="I12" s="106">
        <v>71.33</v>
      </c>
      <c r="J12" s="114">
        <f>+F12-I12</f>
        <v>-12.955521317908527</v>
      </c>
      <c r="K12" s="102">
        <v>306520.14238694002</v>
      </c>
      <c r="L12" s="103">
        <f>+K12*100/B12</f>
        <v>73.822921863725838</v>
      </c>
      <c r="M12" s="104">
        <v>100</v>
      </c>
      <c r="N12" s="105">
        <f>+L12-M12</f>
        <v>-26.177078136274162</v>
      </c>
      <c r="O12" s="108">
        <v>92.33</v>
      </c>
      <c r="P12" s="109">
        <f>+L12-O12</f>
        <v>-18.50707813627416</v>
      </c>
      <c r="Q12" s="110">
        <f>+B12-K12</f>
        <v>108689.84205767995</v>
      </c>
      <c r="R12" s="93"/>
      <c r="S12" s="93"/>
      <c r="T12" s="111"/>
      <c r="U12" s="95">
        <f>+C12+E12</f>
        <v>306520.14238694002</v>
      </c>
      <c r="W12" s="113"/>
    </row>
    <row r="13" spans="1:25" ht="31.5" customHeight="1" x14ac:dyDescent="0.2">
      <c r="A13" s="1" t="s">
        <v>27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49"/>
      <c r="P13" s="49"/>
      <c r="Q13" s="50" t="s">
        <v>13</v>
      </c>
      <c r="R13" s="50"/>
      <c r="S13" s="50"/>
    </row>
    <row r="14" spans="1:25" s="64" customFormat="1" ht="67.5" customHeight="1" x14ac:dyDescent="0.2">
      <c r="A14" s="51" t="s">
        <v>1</v>
      </c>
      <c r="B14" s="115" t="s">
        <v>14</v>
      </c>
      <c r="C14" s="53" t="s">
        <v>15</v>
      </c>
      <c r="D14" s="54"/>
      <c r="E14" s="52" t="s">
        <v>7</v>
      </c>
      <c r="F14" s="55" t="s">
        <v>16</v>
      </c>
      <c r="G14" s="56" t="s">
        <v>17</v>
      </c>
      <c r="H14" s="57" t="s">
        <v>18</v>
      </c>
      <c r="I14" s="58" t="s">
        <v>19</v>
      </c>
      <c r="J14" s="59" t="s">
        <v>18</v>
      </c>
      <c r="K14" s="60" t="s">
        <v>20</v>
      </c>
      <c r="L14" s="55" t="s">
        <v>21</v>
      </c>
      <c r="M14" s="56" t="s">
        <v>17</v>
      </c>
      <c r="N14" s="116" t="s">
        <v>18</v>
      </c>
      <c r="O14" s="58" t="s">
        <v>19</v>
      </c>
      <c r="P14" s="59" t="s">
        <v>18</v>
      </c>
      <c r="Q14" s="117" t="s">
        <v>22</v>
      </c>
      <c r="R14" s="118" t="s">
        <v>23</v>
      </c>
      <c r="S14" s="63" t="s">
        <v>24</v>
      </c>
      <c r="U14" s="65" t="s">
        <v>28</v>
      </c>
      <c r="W14" s="119" t="s">
        <v>29</v>
      </c>
      <c r="X14" s="120" t="s">
        <v>30</v>
      </c>
      <c r="Y14" s="64" t="s">
        <v>26</v>
      </c>
    </row>
    <row r="15" spans="1:25" ht="33" customHeight="1" x14ac:dyDescent="0.2">
      <c r="A15" s="121" t="s">
        <v>31</v>
      </c>
      <c r="B15" s="122"/>
      <c r="C15" s="123"/>
      <c r="D15" s="124"/>
      <c r="E15" s="125"/>
      <c r="F15" s="123"/>
      <c r="G15" s="126"/>
      <c r="H15" s="127"/>
      <c r="I15" s="126"/>
      <c r="J15" s="127"/>
      <c r="K15" s="124"/>
      <c r="L15" s="123"/>
      <c r="M15" s="123"/>
      <c r="N15" s="128"/>
      <c r="O15" s="123"/>
      <c r="P15" s="129"/>
      <c r="Q15" s="130"/>
      <c r="R15" s="124"/>
      <c r="S15" s="131"/>
      <c r="W15" s="132"/>
    </row>
    <row r="16" spans="1:25" s="150" customFormat="1" ht="36" customHeight="1" x14ac:dyDescent="0.2">
      <c r="A16" s="133" t="s">
        <v>9</v>
      </c>
      <c r="B16" s="134">
        <f>+B17+B18</f>
        <v>38192670302.979996</v>
      </c>
      <c r="C16" s="135">
        <f>+C17+C18</f>
        <v>2205262184.8299999</v>
      </c>
      <c r="D16" s="136"/>
      <c r="E16" s="137">
        <f>+E17+E18</f>
        <v>31297907122.43</v>
      </c>
      <c r="F16" s="138">
        <f>+E16*100/B16</f>
        <v>81.947417853074214</v>
      </c>
      <c r="G16" s="139">
        <v>94</v>
      </c>
      <c r="H16" s="140">
        <f>+F16-G16</f>
        <v>-12.052582146925786</v>
      </c>
      <c r="I16" s="86">
        <v>87.66</v>
      </c>
      <c r="J16" s="87">
        <f>+F16-I16</f>
        <v>-5.7125821469257829</v>
      </c>
      <c r="K16" s="141">
        <f>+K17+K18</f>
        <v>33503169307.259998</v>
      </c>
      <c r="L16" s="138">
        <f>+K16*100/B16</f>
        <v>87.721463415575585</v>
      </c>
      <c r="M16" s="139">
        <v>100</v>
      </c>
      <c r="N16" s="142">
        <f>+L16-M16</f>
        <v>-12.278536584424415</v>
      </c>
      <c r="O16" s="90">
        <v>93.33</v>
      </c>
      <c r="P16" s="143">
        <f>+L16-O16</f>
        <v>-5.6085365844244137</v>
      </c>
      <c r="Q16" s="144">
        <f>+B16-K16</f>
        <v>4689500995.7199974</v>
      </c>
      <c r="R16" s="93">
        <v>4</v>
      </c>
      <c r="S16" s="93">
        <v>9</v>
      </c>
      <c r="T16" s="145">
        <f>+C16+E16</f>
        <v>33503169307.260002</v>
      </c>
      <c r="U16" s="146" t="s">
        <v>32</v>
      </c>
      <c r="V16" s="147"/>
      <c r="W16" s="148">
        <f>+B16-E16</f>
        <v>6894763180.5499954</v>
      </c>
      <c r="X16" s="149">
        <f>+W16*100/B16</f>
        <v>18.05258214692579</v>
      </c>
      <c r="Y16" s="149">
        <f>+F16+X16</f>
        <v>100</v>
      </c>
    </row>
    <row r="17" spans="1:25" ht="36" customHeight="1" x14ac:dyDescent="0.2">
      <c r="A17" s="151" t="s">
        <v>10</v>
      </c>
      <c r="B17" s="152">
        <v>23201430507.709999</v>
      </c>
      <c r="C17" s="153">
        <v>118392644.26000002</v>
      </c>
      <c r="D17" s="154"/>
      <c r="E17" s="155">
        <v>21950070144.619999</v>
      </c>
      <c r="F17" s="156">
        <f>+E17*100/B17</f>
        <v>94.606537891384917</v>
      </c>
      <c r="G17" s="157">
        <v>98</v>
      </c>
      <c r="H17" s="158">
        <f>+F17-G17</f>
        <v>-3.3934621086150827</v>
      </c>
      <c r="I17" s="106">
        <v>92</v>
      </c>
      <c r="J17" s="107">
        <f t="shared" ref="J17:J18" si="0">+F17-I17</f>
        <v>2.6065378913849173</v>
      </c>
      <c r="K17" s="159">
        <v>22068462788.880001</v>
      </c>
      <c r="L17" s="156">
        <f>+K17*100/B17</f>
        <v>95.116819549322585</v>
      </c>
      <c r="M17" s="157">
        <v>100</v>
      </c>
      <c r="N17" s="160">
        <f>+L17-M17</f>
        <v>-4.8831804506774148</v>
      </c>
      <c r="O17" s="108">
        <v>93.67</v>
      </c>
      <c r="P17" s="161">
        <f t="shared" ref="P17" si="1">+L17-O17</f>
        <v>1.4468195493225835</v>
      </c>
      <c r="Q17" s="162">
        <f>+B17-K17</f>
        <v>1132967718.829998</v>
      </c>
      <c r="R17" s="163"/>
      <c r="S17" s="93"/>
      <c r="T17" s="145" t="e">
        <f>+#REF!+E17</f>
        <v>#REF!</v>
      </c>
      <c r="U17" s="65" t="s">
        <v>33</v>
      </c>
      <c r="W17" s="164">
        <f t="shared" ref="W17:W18" si="2">+B17-E17</f>
        <v>1251360363.0900002</v>
      </c>
      <c r="X17" s="25">
        <f t="shared" ref="X17:X18" si="3">+W17*100/B17</f>
        <v>5.3934621086150889</v>
      </c>
      <c r="Y17" s="149">
        <f t="shared" ref="Y17:Y18" si="4">+F17+X17</f>
        <v>100</v>
      </c>
    </row>
    <row r="18" spans="1:25" ht="36" customHeight="1" x14ac:dyDescent="0.2">
      <c r="A18" s="165" t="s">
        <v>11</v>
      </c>
      <c r="B18" s="166">
        <v>14991239795.27</v>
      </c>
      <c r="C18" s="153">
        <v>2086869540.5699999</v>
      </c>
      <c r="D18" s="154"/>
      <c r="E18" s="155">
        <v>9347836977.8100014</v>
      </c>
      <c r="F18" s="156">
        <f>+E18*100/B18</f>
        <v>62.355329548923685</v>
      </c>
      <c r="G18" s="157">
        <v>80</v>
      </c>
      <c r="H18" s="158">
        <f>+F18-G18</f>
        <v>-17.644670451076315</v>
      </c>
      <c r="I18" s="106">
        <v>71.33</v>
      </c>
      <c r="J18" s="114">
        <f t="shared" si="0"/>
        <v>-8.9746704510763138</v>
      </c>
      <c r="K18" s="159">
        <v>11434706518.379997</v>
      </c>
      <c r="L18" s="156">
        <f>+K18*100/B18</f>
        <v>76.275922969278682</v>
      </c>
      <c r="M18" s="157">
        <v>100</v>
      </c>
      <c r="N18" s="160">
        <f>+L18-M18</f>
        <v>-23.724077030721318</v>
      </c>
      <c r="O18" s="108">
        <v>92.33</v>
      </c>
      <c r="P18" s="167">
        <f>+L18-O18</f>
        <v>-16.054077030721317</v>
      </c>
      <c r="Q18" s="162">
        <f>+B18-K18</f>
        <v>3556533276.8900032</v>
      </c>
      <c r="R18" s="163">
        <v>20</v>
      </c>
      <c r="S18" s="93">
        <v>25</v>
      </c>
      <c r="T18" s="145" t="e">
        <f>+#REF!+E18</f>
        <v>#REF!</v>
      </c>
      <c r="U18" s="65"/>
      <c r="W18" s="164">
        <f t="shared" si="2"/>
        <v>5643402817.4599991</v>
      </c>
      <c r="X18" s="25">
        <f t="shared" si="3"/>
        <v>37.644670451076308</v>
      </c>
      <c r="Y18" s="149">
        <f t="shared" si="4"/>
        <v>100</v>
      </c>
    </row>
    <row r="19" spans="1:25" s="173" customFormat="1" ht="27.75" customHeight="1" x14ac:dyDescent="0.2">
      <c r="A19" s="168" t="s">
        <v>34</v>
      </c>
      <c r="B19" s="169"/>
      <c r="C19" s="170"/>
      <c r="D19" s="169"/>
      <c r="E19" s="169"/>
      <c r="F19" s="170"/>
      <c r="G19" s="170"/>
      <c r="H19" s="171"/>
      <c r="I19" s="171"/>
      <c r="J19" s="171"/>
      <c r="K19" s="172"/>
      <c r="L19" s="170"/>
      <c r="M19" s="170"/>
      <c r="N19" s="170"/>
      <c r="O19" s="170"/>
      <c r="P19" s="170"/>
      <c r="Q19" s="169"/>
      <c r="R19" s="170"/>
      <c r="S19" s="170"/>
      <c r="U19" s="174"/>
    </row>
    <row r="20" spans="1:25" s="185" customFormat="1" ht="86.1" customHeight="1" x14ac:dyDescent="0.2">
      <c r="A20" s="175" t="s">
        <v>1</v>
      </c>
      <c r="B20" s="176" t="s">
        <v>14</v>
      </c>
      <c r="C20" s="177" t="s">
        <v>35</v>
      </c>
      <c r="D20" s="178" t="s">
        <v>36</v>
      </c>
      <c r="E20" s="176" t="s">
        <v>7</v>
      </c>
      <c r="F20" s="179" t="s">
        <v>16</v>
      </c>
      <c r="G20" s="176" t="s">
        <v>37</v>
      </c>
      <c r="H20" s="179" t="s">
        <v>21</v>
      </c>
      <c r="I20" s="180" t="s">
        <v>38</v>
      </c>
      <c r="J20" s="181" t="s">
        <v>39</v>
      </c>
      <c r="K20" s="181" t="s">
        <v>40</v>
      </c>
      <c r="L20" s="182"/>
      <c r="M20" s="182"/>
      <c r="N20" s="183"/>
      <c r="O20" s="183"/>
      <c r="P20" s="183"/>
      <c r="Q20" s="184"/>
      <c r="R20" s="184"/>
      <c r="S20" s="184"/>
      <c r="U20" s="185">
        <v>12</v>
      </c>
      <c r="W20" s="119" t="s">
        <v>22</v>
      </c>
      <c r="X20" s="120" t="s">
        <v>41</v>
      </c>
      <c r="Y20" s="64" t="s">
        <v>26</v>
      </c>
    </row>
    <row r="21" spans="1:25" s="4" customFormat="1" ht="35.25" customHeight="1" x14ac:dyDescent="0.2">
      <c r="A21" s="175" t="s">
        <v>42</v>
      </c>
      <c r="B21" s="186">
        <v>3547953390.5600009</v>
      </c>
      <c r="C21" s="186">
        <v>56922667.290000014</v>
      </c>
      <c r="D21" s="187">
        <v>182009517.87</v>
      </c>
      <c r="E21" s="186">
        <v>3288666302.440001</v>
      </c>
      <c r="F21" s="188">
        <f>+E21*100/B21</f>
        <v>92.691925186788481</v>
      </c>
      <c r="G21" s="189">
        <f>+D21+E21</f>
        <v>3470675820.3100009</v>
      </c>
      <c r="H21" s="188">
        <f>+G21*100/B21</f>
        <v>97.821911345971685</v>
      </c>
      <c r="I21" s="189">
        <v>18610546.949999999</v>
      </c>
      <c r="J21" s="189">
        <v>1744356.0099998601</v>
      </c>
      <c r="K21" s="190">
        <f>+B21-E21</f>
        <v>259287088.11999989</v>
      </c>
      <c r="L21" s="191"/>
      <c r="M21" s="192"/>
      <c r="N21" s="193"/>
      <c r="O21" s="193"/>
      <c r="P21" s="193"/>
      <c r="Q21" s="193"/>
      <c r="R21" s="194"/>
      <c r="S21" s="195"/>
      <c r="U21" s="196">
        <f>C21+D21+N21+Q21</f>
        <v>238932185.16000003</v>
      </c>
      <c r="V21" s="197"/>
      <c r="W21" s="164">
        <f>+B21-G21</f>
        <v>77277570.25</v>
      </c>
      <c r="X21" s="198">
        <f>+W21*100/B21</f>
        <v>2.1780886540283069</v>
      </c>
      <c r="Y21" s="149">
        <f>+L21+X21</f>
        <v>2.1780886540283069</v>
      </c>
    </row>
    <row r="22" spans="1:25" ht="27" customHeight="1" x14ac:dyDescent="0.25">
      <c r="A22" s="199" t="s">
        <v>43</v>
      </c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Q22" s="199"/>
      <c r="R22" s="199"/>
      <c r="S22" s="199"/>
      <c r="U22" s="200">
        <f>D21+E21</f>
        <v>3470675820.3100009</v>
      </c>
    </row>
    <row r="23" spans="1:25" ht="36" hidden="1" customHeight="1" x14ac:dyDescent="0.2">
      <c r="A23" s="1" t="s">
        <v>27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50" t="s">
        <v>44</v>
      </c>
      <c r="P23" s="50"/>
      <c r="Q23" s="50"/>
      <c r="R23" s="50"/>
      <c r="S23" s="50"/>
    </row>
    <row r="24" spans="1:25" s="211" customFormat="1" ht="45.75" hidden="1" customHeight="1" x14ac:dyDescent="0.2">
      <c r="A24" s="201" t="s">
        <v>45</v>
      </c>
      <c r="B24" s="202"/>
      <c r="C24" s="203"/>
      <c r="D24" s="204"/>
      <c r="E24" s="205"/>
      <c r="F24" s="203"/>
      <c r="G24" s="206"/>
      <c r="H24" s="207"/>
      <c r="I24" s="206"/>
      <c r="J24" s="207"/>
      <c r="K24" s="204"/>
      <c r="L24" s="203"/>
      <c r="M24" s="203"/>
      <c r="N24" s="208"/>
      <c r="O24" s="203"/>
      <c r="P24" s="209"/>
      <c r="Q24" s="204"/>
      <c r="R24" s="204"/>
      <c r="S24" s="210"/>
    </row>
    <row r="25" spans="1:25" ht="70.5" hidden="1" customHeight="1" x14ac:dyDescent="0.2">
      <c r="A25" s="51" t="s">
        <v>1</v>
      </c>
      <c r="B25" s="115" t="s">
        <v>14</v>
      </c>
      <c r="C25" s="212" t="s">
        <v>46</v>
      </c>
      <c r="D25" s="213" t="s">
        <v>47</v>
      </c>
      <c r="E25" s="52" t="s">
        <v>7</v>
      </c>
      <c r="F25" s="55" t="s">
        <v>16</v>
      </c>
      <c r="G25" s="56" t="s">
        <v>48</v>
      </c>
      <c r="H25" s="57" t="s">
        <v>18</v>
      </c>
      <c r="I25" s="58" t="s">
        <v>49</v>
      </c>
      <c r="J25" s="59" t="s">
        <v>18</v>
      </c>
      <c r="K25" s="60" t="s">
        <v>20</v>
      </c>
      <c r="L25" s="55" t="s">
        <v>21</v>
      </c>
      <c r="M25" s="56" t="s">
        <v>48</v>
      </c>
      <c r="N25" s="116" t="s">
        <v>18</v>
      </c>
      <c r="O25" s="58" t="s">
        <v>49</v>
      </c>
      <c r="P25" s="59" t="s">
        <v>18</v>
      </c>
      <c r="Q25" s="117" t="s">
        <v>22</v>
      </c>
      <c r="R25" s="118" t="s">
        <v>23</v>
      </c>
      <c r="S25" s="63" t="s">
        <v>24</v>
      </c>
    </row>
    <row r="26" spans="1:25" s="221" customFormat="1" ht="45.75" hidden="1" customHeight="1" x14ac:dyDescent="0.2">
      <c r="A26" s="133" t="s">
        <v>9</v>
      </c>
      <c r="B26" s="134">
        <f>+B27+B28</f>
        <v>702965800.00000024</v>
      </c>
      <c r="C26" s="214">
        <f>+C27+C28</f>
        <v>0</v>
      </c>
      <c r="D26" s="215">
        <f>+D27+D28</f>
        <v>340116220.89999998</v>
      </c>
      <c r="E26" s="137">
        <f>+E27+E28</f>
        <v>73892256.460000008</v>
      </c>
      <c r="F26" s="138">
        <f>+E26*100/B26</f>
        <v>10.511500909432575</v>
      </c>
      <c r="G26" s="139">
        <v>75</v>
      </c>
      <c r="H26" s="216">
        <f>+F26-G26</f>
        <v>-64.48849909056743</v>
      </c>
      <c r="I26" s="86">
        <v>75</v>
      </c>
      <c r="J26" s="217">
        <f>+F26-I26</f>
        <v>-64.48849909056743</v>
      </c>
      <c r="K26" s="141">
        <f>+K27+K28</f>
        <v>414008477.36000001</v>
      </c>
      <c r="L26" s="138">
        <f>+K26*100/B26</f>
        <v>58.894540439947413</v>
      </c>
      <c r="M26" s="139">
        <v>80</v>
      </c>
      <c r="N26" s="218">
        <f>+L26-M26</f>
        <v>-21.105459560052587</v>
      </c>
      <c r="O26" s="90">
        <v>80</v>
      </c>
      <c r="P26" s="219">
        <f>+L26-O26</f>
        <v>-21.105459560052587</v>
      </c>
      <c r="Q26" s="220">
        <f>+B26-K26</f>
        <v>288957322.64000022</v>
      </c>
      <c r="R26" s="93"/>
      <c r="S26" s="93"/>
      <c r="T26" s="2"/>
      <c r="U26" s="2"/>
      <c r="V26" s="2"/>
    </row>
    <row r="27" spans="1:25" ht="45.75" hidden="1" customHeight="1" x14ac:dyDescent="0.2">
      <c r="A27" s="151" t="s">
        <v>10</v>
      </c>
      <c r="B27" s="152">
        <v>241684900.00000009</v>
      </c>
      <c r="C27" s="222">
        <v>0</v>
      </c>
      <c r="D27" s="223">
        <v>31996396.899999999</v>
      </c>
      <c r="E27" s="155">
        <v>63592686.460000001</v>
      </c>
      <c r="F27" s="156">
        <f>+E27*100/B27</f>
        <v>26.312229874518422</v>
      </c>
      <c r="G27" s="157">
        <v>80</v>
      </c>
      <c r="H27" s="224">
        <f>+F27-G27</f>
        <v>-53.687770125481578</v>
      </c>
      <c r="I27" s="106">
        <v>80</v>
      </c>
      <c r="J27" s="225">
        <f t="shared" ref="J27:J28" si="5">+F27-I27</f>
        <v>-53.687770125481578</v>
      </c>
      <c r="K27" s="159">
        <v>95589083.359999999</v>
      </c>
      <c r="L27" s="156">
        <f>+K27*100/B27</f>
        <v>39.551119395543523</v>
      </c>
      <c r="M27" s="157">
        <v>81</v>
      </c>
      <c r="N27" s="226">
        <f>+L27-M27</f>
        <v>-41.448880604456477</v>
      </c>
      <c r="O27" s="108">
        <v>81</v>
      </c>
      <c r="P27" s="227">
        <f t="shared" ref="P27" si="6">+L27-O27</f>
        <v>-41.448880604456477</v>
      </c>
      <c r="Q27" s="162">
        <f>+B27-K27</f>
        <v>146095816.6400001</v>
      </c>
      <c r="R27" s="163"/>
      <c r="S27" s="93"/>
    </row>
    <row r="28" spans="1:25" s="221" customFormat="1" ht="45.75" hidden="1" customHeight="1" x14ac:dyDescent="0.2">
      <c r="A28" s="165" t="s">
        <v>11</v>
      </c>
      <c r="B28" s="166">
        <v>461280900.00000012</v>
      </c>
      <c r="C28" s="222">
        <v>0</v>
      </c>
      <c r="D28" s="223">
        <v>308119824</v>
      </c>
      <c r="E28" s="155">
        <v>10299570</v>
      </c>
      <c r="F28" s="156">
        <f>+E28*100/B28</f>
        <v>2.23281952493589</v>
      </c>
      <c r="G28" s="157">
        <v>54</v>
      </c>
      <c r="H28" s="224">
        <f>+F28-G28</f>
        <v>-51.767180475064109</v>
      </c>
      <c r="I28" s="106">
        <v>54</v>
      </c>
      <c r="J28" s="225">
        <f t="shared" si="5"/>
        <v>-51.767180475064109</v>
      </c>
      <c r="K28" s="159">
        <v>318419394</v>
      </c>
      <c r="L28" s="156">
        <f>+K28*100/B28</f>
        <v>69.029390551397185</v>
      </c>
      <c r="M28" s="157">
        <v>77</v>
      </c>
      <c r="N28" s="226">
        <f>+L28-M28</f>
        <v>-7.970609448602815</v>
      </c>
      <c r="O28" s="108">
        <v>77</v>
      </c>
      <c r="P28" s="227">
        <f>+L28-O28</f>
        <v>-7.970609448602815</v>
      </c>
      <c r="Q28" s="162">
        <f>+B28-K28</f>
        <v>142861506.00000012</v>
      </c>
      <c r="R28" s="163"/>
      <c r="S28" s="93"/>
      <c r="T28" s="2"/>
      <c r="U28" s="2"/>
      <c r="V28" s="2"/>
    </row>
    <row r="29" spans="1:25" s="221" customFormat="1" ht="21" hidden="1" customHeight="1" x14ac:dyDescent="0.25">
      <c r="A29" s="199" t="s">
        <v>43</v>
      </c>
      <c r="B29" s="199"/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</row>
    <row r="30" spans="1:25" s="221" customFormat="1" ht="45.75" hidden="1" customHeight="1" thickBot="1" x14ac:dyDescent="0.25">
      <c r="A30" s="2"/>
      <c r="B30" s="194"/>
      <c r="C30" s="228"/>
      <c r="D30" s="194"/>
      <c r="E30" s="229"/>
      <c r="F30" s="2"/>
      <c r="G30" s="2"/>
      <c r="H30" s="230"/>
      <c r="I30" s="230"/>
      <c r="J30" s="230"/>
      <c r="K30" s="2"/>
      <c r="L30" s="2"/>
      <c r="M30" s="2"/>
      <c r="N30" s="5"/>
      <c r="O30" s="5"/>
      <c r="P30" s="5"/>
      <c r="Q30" s="2"/>
      <c r="R30" s="2"/>
    </row>
    <row r="31" spans="1:25" s="221" customFormat="1" ht="45.75" hidden="1" customHeight="1" x14ac:dyDescent="0.2">
      <c r="A31" s="231" t="s">
        <v>1</v>
      </c>
      <c r="B31" s="232" t="s">
        <v>14</v>
      </c>
      <c r="C31" s="233" t="s">
        <v>50</v>
      </c>
      <c r="D31" s="234"/>
      <c r="E31" s="235"/>
      <c r="F31" s="234"/>
      <c r="G31" s="2"/>
      <c r="H31" s="2"/>
      <c r="I31" s="2"/>
      <c r="J31" s="2"/>
      <c r="K31" s="230"/>
      <c r="L31" s="2"/>
      <c r="M31" s="2"/>
      <c r="N31" s="2"/>
      <c r="O31" s="2"/>
      <c r="P31" s="2"/>
      <c r="Q31" s="5"/>
      <c r="R31" s="2"/>
      <c r="S31" s="2"/>
    </row>
    <row r="32" spans="1:25" s="221" customFormat="1" ht="45.75" hidden="1" customHeight="1" thickBot="1" x14ac:dyDescent="0.25">
      <c r="A32" s="236"/>
      <c r="B32" s="237"/>
      <c r="C32" s="238"/>
      <c r="D32" s="239"/>
      <c r="E32" s="240"/>
      <c r="F32" s="239"/>
      <c r="G32" s="2"/>
      <c r="H32" s="2"/>
      <c r="I32" s="2"/>
      <c r="J32" s="2"/>
      <c r="K32" s="230"/>
      <c r="L32" s="2"/>
      <c r="M32" s="2"/>
      <c r="N32" s="2"/>
      <c r="O32" s="2"/>
      <c r="P32" s="2"/>
      <c r="Q32" s="5"/>
      <c r="R32" s="2"/>
      <c r="S32" s="2"/>
    </row>
    <row r="33" spans="1:19" s="221" customFormat="1" ht="45.75" hidden="1" customHeight="1" thickBot="1" x14ac:dyDescent="0.25">
      <c r="A33" s="241" t="s">
        <v>9</v>
      </c>
      <c r="B33" s="242">
        <v>2756171351.6100006</v>
      </c>
      <c r="C33" s="243">
        <v>2141187121.77</v>
      </c>
      <c r="D33" s="243"/>
      <c r="E33" s="243"/>
      <c r="F33" s="244"/>
      <c r="G33" s="2"/>
      <c r="H33" s="2"/>
      <c r="I33" s="2"/>
      <c r="J33" s="2"/>
      <c r="K33" s="230"/>
      <c r="L33" s="2"/>
      <c r="M33" s="2"/>
      <c r="N33" s="2"/>
      <c r="O33" s="2"/>
      <c r="P33" s="2"/>
      <c r="Q33" s="5"/>
      <c r="R33" s="2"/>
      <c r="S33" s="2"/>
    </row>
    <row r="34" spans="1:19" s="221" customFormat="1" ht="45.75" hidden="1" customHeight="1" thickBot="1" x14ac:dyDescent="0.25">
      <c r="A34" s="241" t="s">
        <v>51</v>
      </c>
      <c r="B34" s="242">
        <v>2394559480.2300005</v>
      </c>
      <c r="C34" s="243">
        <v>1804632982.97</v>
      </c>
      <c r="D34" s="243"/>
      <c r="E34" s="243"/>
      <c r="F34" s="244"/>
      <c r="G34" s="2"/>
      <c r="H34" s="2"/>
      <c r="I34" s="2"/>
      <c r="J34" s="2"/>
      <c r="K34" s="230"/>
      <c r="L34" s="2"/>
      <c r="M34" s="2"/>
      <c r="N34" s="2"/>
      <c r="O34" s="2"/>
      <c r="P34" s="2"/>
      <c r="Q34" s="5"/>
      <c r="R34" s="2"/>
      <c r="S34" s="2"/>
    </row>
    <row r="35" spans="1:19" s="221" customFormat="1" ht="45.75" hidden="1" customHeight="1" thickBot="1" x14ac:dyDescent="0.25">
      <c r="A35" s="245" t="s">
        <v>52</v>
      </c>
      <c r="B35" s="246">
        <v>26618195.989999998</v>
      </c>
      <c r="C35" s="246">
        <v>24037520.32</v>
      </c>
      <c r="D35" s="246"/>
      <c r="E35" s="246"/>
      <c r="F35" s="247"/>
      <c r="G35" s="2"/>
      <c r="H35" s="2"/>
      <c r="I35" s="2"/>
      <c r="J35" s="2"/>
      <c r="K35" s="230"/>
      <c r="L35" s="2"/>
      <c r="M35" s="2"/>
      <c r="N35" s="2"/>
      <c r="O35" s="2"/>
      <c r="P35" s="2"/>
      <c r="Q35" s="5"/>
      <c r="R35" s="2"/>
      <c r="S35" s="2"/>
    </row>
    <row r="36" spans="1:19" s="221" customFormat="1" ht="45.75" hidden="1" customHeight="1" thickBot="1" x14ac:dyDescent="0.25">
      <c r="A36" s="245" t="s">
        <v>53</v>
      </c>
      <c r="B36" s="246">
        <v>1807911464.2400002</v>
      </c>
      <c r="C36" s="248">
        <v>1659853361.6500001</v>
      </c>
      <c r="D36" s="248"/>
      <c r="E36" s="248"/>
      <c r="F36" s="247"/>
      <c r="G36" s="2"/>
      <c r="H36" s="2"/>
      <c r="I36" s="2"/>
      <c r="J36" s="2"/>
      <c r="K36" s="230"/>
      <c r="L36" s="2"/>
      <c r="M36" s="2"/>
      <c r="N36" s="2"/>
      <c r="O36" s="2"/>
      <c r="P36" s="2"/>
      <c r="Q36" s="5"/>
      <c r="R36" s="2"/>
      <c r="S36" s="2"/>
    </row>
    <row r="37" spans="1:19" s="221" customFormat="1" ht="45.75" hidden="1" customHeight="1" thickBot="1" x14ac:dyDescent="0.25">
      <c r="A37" s="245" t="s">
        <v>54</v>
      </c>
      <c r="B37" s="246">
        <v>560029820</v>
      </c>
      <c r="C37" s="248">
        <v>120742101</v>
      </c>
      <c r="D37" s="248"/>
      <c r="E37" s="248"/>
      <c r="F37" s="247"/>
      <c r="G37" s="2"/>
      <c r="H37" s="2"/>
      <c r="I37" s="2"/>
      <c r="J37" s="2"/>
      <c r="K37" s="230"/>
      <c r="L37" s="2"/>
      <c r="M37" s="2"/>
      <c r="N37" s="2"/>
      <c r="O37" s="2"/>
      <c r="P37" s="2"/>
      <c r="Q37" s="5"/>
      <c r="R37" s="2"/>
      <c r="S37" s="2"/>
    </row>
    <row r="38" spans="1:19" s="221" customFormat="1" ht="45.75" hidden="1" customHeight="1" thickBot="1" x14ac:dyDescent="0.25">
      <c r="A38" s="241" t="s">
        <v>55</v>
      </c>
      <c r="B38" s="242">
        <v>361611871.38</v>
      </c>
      <c r="C38" s="243">
        <v>336554138.79999995</v>
      </c>
      <c r="D38" s="243"/>
      <c r="E38" s="243"/>
      <c r="F38" s="244"/>
      <c r="G38" s="2"/>
      <c r="H38" s="2"/>
      <c r="I38" s="2"/>
      <c r="J38" s="2"/>
      <c r="K38" s="230"/>
      <c r="L38" s="2"/>
      <c r="M38" s="2"/>
      <c r="N38" s="2"/>
      <c r="O38" s="2"/>
      <c r="P38" s="2"/>
      <c r="Q38" s="5"/>
      <c r="R38" s="2"/>
      <c r="S38" s="2"/>
    </row>
    <row r="39" spans="1:19" s="221" customFormat="1" ht="45.75" hidden="1" customHeight="1" thickBot="1" x14ac:dyDescent="0.25">
      <c r="A39" s="2"/>
      <c r="B39" s="5"/>
      <c r="E39" s="5"/>
      <c r="F39" s="198"/>
      <c r="G39" s="2"/>
      <c r="H39" s="2"/>
      <c r="I39" s="2"/>
      <c r="J39" s="2"/>
      <c r="K39" s="230"/>
      <c r="L39" s="2"/>
      <c r="M39" s="2"/>
      <c r="N39" s="2"/>
      <c r="O39" s="2"/>
      <c r="P39" s="2"/>
      <c r="Q39" s="5"/>
      <c r="R39" s="2"/>
      <c r="S39" s="2"/>
    </row>
    <row r="40" spans="1:19" s="221" customFormat="1" ht="45.75" hidden="1" customHeight="1" x14ac:dyDescent="0.2">
      <c r="A40" s="231" t="s">
        <v>14</v>
      </c>
      <c r="B40" s="232" t="s">
        <v>50</v>
      </c>
      <c r="C40" s="233" t="s">
        <v>56</v>
      </c>
      <c r="D40" s="234"/>
      <c r="E40" s="235"/>
      <c r="F40" s="198"/>
      <c r="G40" s="2"/>
      <c r="H40" s="2"/>
      <c r="I40" s="2"/>
      <c r="J40" s="2"/>
      <c r="K40" s="230"/>
      <c r="L40" s="2"/>
      <c r="M40" s="2"/>
      <c r="N40" s="2"/>
      <c r="O40" s="2"/>
      <c r="P40" s="2"/>
      <c r="Q40" s="5"/>
      <c r="R40" s="2"/>
      <c r="S40" s="2"/>
    </row>
    <row r="41" spans="1:19" s="221" customFormat="1" ht="45.75" hidden="1" customHeight="1" thickBot="1" x14ac:dyDescent="0.25">
      <c r="A41" s="236"/>
      <c r="B41" s="237"/>
      <c r="C41" s="238"/>
      <c r="D41" s="239"/>
      <c r="E41" s="240"/>
      <c r="F41" s="198"/>
      <c r="G41" s="2"/>
      <c r="H41" s="2"/>
      <c r="I41" s="2"/>
      <c r="J41" s="2"/>
      <c r="K41" s="230"/>
      <c r="L41" s="2"/>
      <c r="M41" s="2"/>
      <c r="N41" s="2"/>
      <c r="O41" s="2"/>
      <c r="P41" s="2"/>
      <c r="Q41" s="5"/>
      <c r="R41" s="2"/>
      <c r="S41" s="2"/>
    </row>
    <row r="42" spans="1:19" ht="45.75" hidden="1" customHeight="1" thickBot="1" x14ac:dyDescent="0.25">
      <c r="A42" s="249">
        <v>2272.61</v>
      </c>
      <c r="B42" s="240">
        <v>1304.3499999999999</v>
      </c>
      <c r="C42" s="250">
        <v>57.394361549055922</v>
      </c>
      <c r="D42" s="250"/>
      <c r="E42" s="240"/>
    </row>
    <row r="43" spans="1:19" ht="45.75" hidden="1" customHeight="1" x14ac:dyDescent="0.2"/>
    <row r="44" spans="1:19" ht="45.75" hidden="1" customHeight="1" x14ac:dyDescent="0.2"/>
    <row r="45" spans="1:19" ht="45.75" hidden="1" customHeight="1" x14ac:dyDescent="0.2"/>
    <row r="46" spans="1:19" ht="45.75" hidden="1" customHeight="1" x14ac:dyDescent="0.2"/>
    <row r="47" spans="1:19" ht="45.75" hidden="1" customHeight="1" x14ac:dyDescent="0.2"/>
    <row r="48" spans="1:19" ht="45.75" hidden="1" customHeight="1" x14ac:dyDescent="0.2"/>
    <row r="49" spans="1:18" ht="45.75" hidden="1" customHeight="1" thickBot="1" x14ac:dyDescent="0.25">
      <c r="A49" s="251" t="s">
        <v>14</v>
      </c>
      <c r="B49" s="252" t="s">
        <v>57</v>
      </c>
      <c r="C49" s="19" t="s">
        <v>58</v>
      </c>
      <c r="D49" s="253"/>
      <c r="E49" s="254"/>
      <c r="F49" s="255"/>
      <c r="G49" s="256"/>
      <c r="H49" s="257"/>
      <c r="I49" s="258"/>
      <c r="J49" s="258"/>
      <c r="K49" s="259"/>
      <c r="Q49" s="230"/>
      <c r="R49" s="260"/>
    </row>
    <row r="50" spans="1:18" ht="45.75" hidden="1" customHeight="1" thickTop="1" x14ac:dyDescent="0.2">
      <c r="A50" s="251"/>
      <c r="B50" s="261"/>
      <c r="C50" s="251"/>
      <c r="D50" s="262"/>
      <c r="E50" s="263"/>
      <c r="F50" s="264"/>
      <c r="G50" s="265"/>
      <c r="H50" s="266"/>
      <c r="I50" s="265"/>
      <c r="J50" s="265"/>
      <c r="K50" s="267"/>
      <c r="Q50" s="230"/>
      <c r="R50" s="260"/>
    </row>
    <row r="51" spans="1:18" ht="45.75" hidden="1" customHeight="1" x14ac:dyDescent="0.2">
      <c r="A51" s="251" t="s">
        <v>59</v>
      </c>
      <c r="B51" s="261">
        <v>23377.21</v>
      </c>
      <c r="C51" s="268">
        <v>25633.058297030002</v>
      </c>
      <c r="D51" s="269"/>
      <c r="E51" s="252"/>
      <c r="F51" s="264"/>
      <c r="G51" s="265"/>
      <c r="H51" s="266"/>
      <c r="I51" s="265"/>
      <c r="J51" s="265"/>
      <c r="K51" s="267"/>
      <c r="Q51" s="230"/>
      <c r="R51" s="260"/>
    </row>
    <row r="52" spans="1:18" ht="45.75" hidden="1" customHeight="1" x14ac:dyDescent="0.2">
      <c r="A52" s="251" t="s">
        <v>10</v>
      </c>
      <c r="B52" s="261">
        <v>14084.97</v>
      </c>
      <c r="C52" s="268">
        <v>16258.63813388</v>
      </c>
      <c r="D52" s="270"/>
      <c r="E52" s="271"/>
      <c r="F52" s="264"/>
      <c r="G52" s="265"/>
      <c r="H52" s="266"/>
      <c r="I52" s="265"/>
      <c r="J52" s="265"/>
      <c r="K52" s="267"/>
      <c r="Q52" s="230"/>
      <c r="R52" s="260"/>
    </row>
    <row r="53" spans="1:18" ht="45.75" hidden="1" customHeight="1" x14ac:dyDescent="0.2">
      <c r="A53" s="251" t="s">
        <v>11</v>
      </c>
      <c r="B53" s="261">
        <v>9292.24</v>
      </c>
      <c r="C53" s="268">
        <v>9374.42016315</v>
      </c>
      <c r="D53" s="269"/>
      <c r="E53" s="252"/>
      <c r="F53" s="264"/>
      <c r="G53" s="265"/>
      <c r="H53" s="266"/>
      <c r="I53" s="265"/>
      <c r="J53" s="265"/>
      <c r="K53" s="267"/>
      <c r="Q53" s="230"/>
      <c r="R53" s="260"/>
    </row>
    <row r="54" spans="1:18" ht="45.75" hidden="1" customHeight="1" x14ac:dyDescent="0.2">
      <c r="A54" s="221"/>
      <c r="B54" s="272"/>
      <c r="C54" s="273"/>
      <c r="D54" s="272"/>
      <c r="E54" s="272"/>
      <c r="F54" s="264"/>
      <c r="G54" s="265"/>
      <c r="H54" s="266"/>
      <c r="I54" s="265"/>
      <c r="J54" s="265"/>
      <c r="K54" s="267"/>
      <c r="Q54" s="230"/>
      <c r="R54" s="260"/>
    </row>
    <row r="55" spans="1:18" ht="45.75" hidden="1" customHeight="1" x14ac:dyDescent="0.2">
      <c r="A55" s="221"/>
      <c r="B55" s="272"/>
      <c r="C55" s="273"/>
      <c r="D55" s="272"/>
      <c r="E55" s="272"/>
      <c r="F55" s="264"/>
      <c r="G55" s="265"/>
      <c r="H55" s="266"/>
      <c r="I55" s="265"/>
      <c r="J55" s="265"/>
      <c r="K55" s="267"/>
      <c r="Q55" s="230"/>
      <c r="R55" s="260"/>
    </row>
    <row r="56" spans="1:18" ht="45.75" hidden="1" customHeight="1" x14ac:dyDescent="0.2">
      <c r="A56" s="221"/>
      <c r="B56" s="272"/>
      <c r="C56" s="273"/>
      <c r="D56" s="272"/>
      <c r="E56" s="272"/>
      <c r="F56" s="274"/>
      <c r="G56" s="275"/>
      <c r="H56" s="276"/>
      <c r="I56" s="275"/>
      <c r="J56" s="275"/>
      <c r="K56" s="277"/>
      <c r="Q56" s="230"/>
      <c r="R56" s="260"/>
    </row>
    <row r="57" spans="1:18" ht="45.75" hidden="1" customHeight="1" x14ac:dyDescent="0.2">
      <c r="A57" s="221"/>
      <c r="B57" s="272"/>
      <c r="C57" s="273"/>
      <c r="D57" s="272"/>
      <c r="E57" s="272"/>
      <c r="F57" s="278"/>
      <c r="G57" s="265"/>
      <c r="H57" s="279"/>
      <c r="I57" s="280"/>
      <c r="J57" s="280"/>
      <c r="K57" s="281"/>
      <c r="L57" s="282"/>
      <c r="M57" s="283"/>
      <c r="Q57" s="230"/>
      <c r="R57" s="260"/>
    </row>
    <row r="58" spans="1:18" ht="45.75" hidden="1" customHeight="1" x14ac:dyDescent="0.2">
      <c r="A58" s="221"/>
      <c r="F58" s="284"/>
      <c r="G58" s="285"/>
      <c r="H58" s="286"/>
      <c r="I58" s="285"/>
      <c r="J58" s="285"/>
      <c r="K58" s="287"/>
      <c r="Q58" s="230"/>
      <c r="R58" s="260"/>
    </row>
    <row r="59" spans="1:18" ht="45.75" hidden="1" customHeight="1" x14ac:dyDescent="0.2">
      <c r="A59" s="221"/>
      <c r="B59" s="272"/>
      <c r="C59" s="273"/>
      <c r="D59" s="272"/>
      <c r="E59" s="272"/>
      <c r="F59" s="33"/>
      <c r="K59" s="288"/>
    </row>
    <row r="60" spans="1:18" ht="45.75" hidden="1" customHeight="1" thickBot="1" x14ac:dyDescent="0.25">
      <c r="A60" s="289" t="s">
        <v>60</v>
      </c>
      <c r="B60" s="272"/>
      <c r="C60" s="273"/>
      <c r="D60" s="272"/>
      <c r="E60" s="272"/>
      <c r="F60" s="33"/>
      <c r="K60" s="288"/>
    </row>
    <row r="61" spans="1:18" s="296" customFormat="1" ht="45.75" hidden="1" customHeight="1" x14ac:dyDescent="0.2">
      <c r="A61" s="290" t="s">
        <v>1</v>
      </c>
      <c r="B61" s="291" t="s">
        <v>14</v>
      </c>
      <c r="C61" s="292" t="s">
        <v>50</v>
      </c>
      <c r="D61" s="291"/>
      <c r="E61" s="235"/>
      <c r="F61" s="293"/>
      <c r="G61" s="293"/>
      <c r="H61" s="294"/>
      <c r="I61" s="295"/>
      <c r="J61" s="295"/>
      <c r="K61" s="230"/>
      <c r="L61" s="2"/>
      <c r="M61" s="2"/>
      <c r="Q61" s="5"/>
    </row>
    <row r="62" spans="1:18" s="296" customFormat="1" ht="45.75" hidden="1" customHeight="1" thickBot="1" x14ac:dyDescent="0.25">
      <c r="A62" s="297" t="s">
        <v>59</v>
      </c>
      <c r="B62" s="246">
        <f>+B63+B64</f>
        <v>38192670302.979996</v>
      </c>
      <c r="C62" s="246">
        <f>+C63+C64</f>
        <v>31297907122.43</v>
      </c>
      <c r="D62" s="298"/>
      <c r="E62" s="299"/>
      <c r="F62" s="246"/>
      <c r="G62" s="300"/>
      <c r="H62" s="301"/>
      <c r="I62" s="302"/>
      <c r="J62" s="302"/>
      <c r="K62" s="230"/>
      <c r="L62" s="2"/>
      <c r="M62" s="2"/>
      <c r="Q62" s="5"/>
    </row>
    <row r="63" spans="1:18" s="296" customFormat="1" ht="45.75" hidden="1" customHeight="1" thickBot="1" x14ac:dyDescent="0.25">
      <c r="A63" s="297" t="s">
        <v>10</v>
      </c>
      <c r="B63" s="246">
        <f>+B17</f>
        <v>23201430507.709999</v>
      </c>
      <c r="C63" s="303">
        <f>+E17</f>
        <v>21950070144.619999</v>
      </c>
      <c r="D63" s="298"/>
      <c r="E63" s="300"/>
      <c r="F63" s="303"/>
      <c r="G63" s="300"/>
      <c r="H63" s="301"/>
      <c r="I63" s="302"/>
      <c r="J63" s="302"/>
      <c r="K63" s="230"/>
      <c r="L63" s="2"/>
      <c r="M63" s="2"/>
      <c r="Q63" s="5"/>
    </row>
    <row r="64" spans="1:18" s="296" customFormat="1" ht="45.75" hidden="1" customHeight="1" thickBot="1" x14ac:dyDescent="0.25">
      <c r="A64" s="297" t="s">
        <v>11</v>
      </c>
      <c r="B64" s="246">
        <f>+B18</f>
        <v>14991239795.27</v>
      </c>
      <c r="C64" s="303">
        <f>+E18</f>
        <v>9347836977.8100014</v>
      </c>
      <c r="D64" s="298"/>
      <c r="E64" s="299"/>
      <c r="F64" s="303"/>
      <c r="G64" s="300"/>
      <c r="H64" s="304"/>
      <c r="I64" s="305"/>
      <c r="J64" s="305"/>
      <c r="K64" s="230"/>
      <c r="L64" s="2"/>
      <c r="M64" s="2"/>
      <c r="Q64" s="5"/>
    </row>
    <row r="65" spans="1:17" s="296" customFormat="1" ht="45.75" hidden="1" customHeight="1" x14ac:dyDescent="0.2">
      <c r="B65" s="5"/>
      <c r="C65" s="221"/>
      <c r="D65" s="5"/>
      <c r="E65" s="5"/>
      <c r="F65" s="198"/>
      <c r="G65" s="2"/>
      <c r="K65" s="230"/>
      <c r="L65" s="2"/>
      <c r="M65" s="2"/>
      <c r="Q65" s="5"/>
    </row>
    <row r="66" spans="1:17" s="296" customFormat="1" ht="45.75" hidden="1" customHeight="1" x14ac:dyDescent="0.2">
      <c r="A66" s="306" t="s">
        <v>1</v>
      </c>
      <c r="B66" s="307" t="s">
        <v>14</v>
      </c>
      <c r="C66" s="308" t="s">
        <v>50</v>
      </c>
      <c r="D66" s="307"/>
      <c r="E66" s="263"/>
      <c r="F66" s="309"/>
      <c r="G66" s="2"/>
      <c r="K66" s="230"/>
      <c r="L66" s="2"/>
      <c r="M66" s="2"/>
      <c r="Q66" s="5"/>
    </row>
    <row r="67" spans="1:17" s="296" customFormat="1" ht="45.75" hidden="1" customHeight="1" x14ac:dyDescent="0.2">
      <c r="A67" s="310"/>
      <c r="B67" s="311"/>
      <c r="C67" s="312"/>
      <c r="D67" s="311"/>
      <c r="E67" s="263"/>
      <c r="F67" s="309"/>
      <c r="G67" s="2"/>
      <c r="K67" s="230"/>
      <c r="L67" s="2"/>
      <c r="M67" s="2"/>
      <c r="Q67" s="5"/>
    </row>
    <row r="68" spans="1:17" s="316" customFormat="1" ht="45.75" hidden="1" customHeight="1" x14ac:dyDescent="0.2">
      <c r="A68" s="313" t="s">
        <v>9</v>
      </c>
      <c r="B68" s="314" t="e">
        <f>+#REF!</f>
        <v>#REF!</v>
      </c>
      <c r="C68" s="314" t="e">
        <f>+#REF!</f>
        <v>#REF!</v>
      </c>
      <c r="D68" s="315"/>
      <c r="E68" s="314"/>
      <c r="F68" s="55"/>
      <c r="G68" s="150"/>
      <c r="K68" s="317"/>
      <c r="L68" s="150"/>
      <c r="M68" s="150"/>
      <c r="Q68" s="172"/>
    </row>
    <row r="69" spans="1:17" s="316" customFormat="1" ht="45.75" hidden="1" customHeight="1" x14ac:dyDescent="0.2">
      <c r="A69" s="313" t="s">
        <v>51</v>
      </c>
      <c r="B69" s="314" t="e">
        <f>+#REF!</f>
        <v>#REF!</v>
      </c>
      <c r="C69" s="314" t="e">
        <f>+#REF!</f>
        <v>#REF!</v>
      </c>
      <c r="D69" s="315"/>
      <c r="E69" s="314"/>
      <c r="F69" s="55"/>
      <c r="G69" s="150"/>
      <c r="K69" s="317"/>
      <c r="L69" s="150"/>
      <c r="M69" s="150"/>
      <c r="Q69" s="172"/>
    </row>
    <row r="70" spans="1:17" s="296" customFormat="1" ht="45.75" hidden="1" customHeight="1" x14ac:dyDescent="0.2">
      <c r="A70" s="318" t="s">
        <v>61</v>
      </c>
      <c r="B70" s="319" t="e">
        <f>+#REF!</f>
        <v>#REF!</v>
      </c>
      <c r="C70" s="319" t="e">
        <f>+#REF!</f>
        <v>#REF!</v>
      </c>
      <c r="D70" s="320"/>
      <c r="E70" s="319"/>
      <c r="F70" s="321"/>
      <c r="G70" s="2"/>
      <c r="K70" s="230"/>
      <c r="L70" s="2"/>
      <c r="M70" s="2"/>
      <c r="Q70" s="5"/>
    </row>
    <row r="71" spans="1:17" s="296" customFormat="1" ht="45.75" hidden="1" customHeight="1" x14ac:dyDescent="0.2">
      <c r="A71" s="318" t="s">
        <v>62</v>
      </c>
      <c r="B71" s="319" t="e">
        <f>+#REF!</f>
        <v>#REF!</v>
      </c>
      <c r="C71" s="319" t="e">
        <f>+#REF!</f>
        <v>#REF!</v>
      </c>
      <c r="D71" s="320"/>
      <c r="E71" s="319"/>
      <c r="F71" s="321"/>
      <c r="G71" s="2"/>
      <c r="K71" s="230"/>
      <c r="L71" s="2"/>
      <c r="M71" s="2"/>
      <c r="Q71" s="5"/>
    </row>
    <row r="72" spans="1:17" s="296" customFormat="1" ht="45.75" hidden="1" customHeight="1" x14ac:dyDescent="0.2">
      <c r="A72" s="318" t="s">
        <v>63</v>
      </c>
      <c r="B72" s="319" t="e">
        <f>+#REF!</f>
        <v>#REF!</v>
      </c>
      <c r="C72" s="319" t="e">
        <f>+#REF!</f>
        <v>#REF!</v>
      </c>
      <c r="D72" s="320"/>
      <c r="E72" s="319"/>
      <c r="F72" s="321"/>
      <c r="G72" s="2"/>
      <c r="K72" s="230"/>
      <c r="L72" s="2"/>
      <c r="M72" s="2"/>
      <c r="Q72" s="5"/>
    </row>
    <row r="73" spans="1:17" s="296" customFormat="1" ht="45.75" hidden="1" customHeight="1" x14ac:dyDescent="0.2">
      <c r="A73" s="318" t="s">
        <v>64</v>
      </c>
      <c r="B73" s="319" t="e">
        <f>+#REF!</f>
        <v>#REF!</v>
      </c>
      <c r="C73" s="319" t="e">
        <f>+#REF!</f>
        <v>#REF!</v>
      </c>
      <c r="D73" s="320"/>
      <c r="E73" s="319"/>
      <c r="F73" s="321"/>
      <c r="G73" s="2"/>
      <c r="K73" s="230"/>
      <c r="L73" s="2"/>
      <c r="M73" s="2"/>
      <c r="Q73" s="5"/>
    </row>
    <row r="74" spans="1:17" s="316" customFormat="1" ht="45.75" hidden="1" customHeight="1" x14ac:dyDescent="0.2">
      <c r="A74" s="322" t="s">
        <v>65</v>
      </c>
      <c r="B74" s="314" t="e">
        <f>+#REF!</f>
        <v>#REF!</v>
      </c>
      <c r="C74" s="314" t="e">
        <f>+#REF!</f>
        <v>#REF!</v>
      </c>
      <c r="D74" s="315"/>
      <c r="E74" s="314"/>
      <c r="F74" s="55"/>
      <c r="G74" s="150"/>
      <c r="K74" s="317"/>
      <c r="L74" s="150"/>
      <c r="M74" s="150"/>
      <c r="Q74" s="172"/>
    </row>
    <row r="75" spans="1:17" s="296" customFormat="1" ht="45.75" hidden="1" customHeight="1" x14ac:dyDescent="0.2">
      <c r="A75" s="323" t="s">
        <v>62</v>
      </c>
      <c r="B75" s="319" t="e">
        <f>+#REF!</f>
        <v>#REF!</v>
      </c>
      <c r="C75" s="319" t="e">
        <f>+#REF!</f>
        <v>#REF!</v>
      </c>
      <c r="D75" s="320"/>
      <c r="E75" s="319"/>
      <c r="F75" s="321"/>
      <c r="G75" s="2"/>
      <c r="K75" s="230"/>
      <c r="L75" s="2"/>
      <c r="M75" s="2"/>
      <c r="Q75" s="5"/>
    </row>
    <row r="76" spans="1:17" s="296" customFormat="1" ht="45.75" hidden="1" customHeight="1" x14ac:dyDescent="0.2">
      <c r="A76" s="323" t="s">
        <v>63</v>
      </c>
      <c r="B76" s="319" t="e">
        <f>+#REF!</f>
        <v>#REF!</v>
      </c>
      <c r="C76" s="319" t="e">
        <f>+#REF!</f>
        <v>#REF!</v>
      </c>
      <c r="D76" s="320"/>
      <c r="E76" s="319"/>
      <c r="F76" s="321"/>
      <c r="G76" s="2"/>
      <c r="K76" s="230"/>
      <c r="L76" s="2"/>
      <c r="M76" s="2"/>
      <c r="Q76" s="5"/>
    </row>
    <row r="77" spans="1:17" ht="45.75" hidden="1" customHeight="1" x14ac:dyDescent="0.2"/>
    <row r="78" spans="1:17" ht="45.75" hidden="1" customHeight="1" x14ac:dyDescent="0.2"/>
    <row r="79" spans="1:17" ht="45.75" hidden="1" customHeight="1" x14ac:dyDescent="0.2"/>
    <row r="80" spans="1:17" ht="45.75" hidden="1" customHeight="1" thickBot="1" x14ac:dyDescent="0.25">
      <c r="A80" s="324" t="s">
        <v>66</v>
      </c>
    </row>
    <row r="81" spans="1:17" ht="45.75" hidden="1" customHeight="1" thickBot="1" x14ac:dyDescent="0.25">
      <c r="A81" s="231" t="s">
        <v>1</v>
      </c>
      <c r="B81" s="232" t="s">
        <v>14</v>
      </c>
      <c r="C81" s="325" t="s">
        <v>7</v>
      </c>
      <c r="D81" s="326"/>
      <c r="E81" s="327"/>
      <c r="F81" s="328"/>
      <c r="G81" s="329"/>
      <c r="H81" s="326"/>
      <c r="I81" s="326"/>
      <c r="J81" s="326"/>
      <c r="K81" s="327"/>
      <c r="L81" s="328"/>
      <c r="M81" s="232"/>
      <c r="N81" s="233"/>
      <c r="O81" s="330"/>
      <c r="P81" s="330"/>
      <c r="Q81" s="2"/>
    </row>
    <row r="82" spans="1:17" ht="45.75" hidden="1" customHeight="1" x14ac:dyDescent="0.2">
      <c r="A82" s="331"/>
      <c r="B82" s="332"/>
      <c r="C82" s="232" t="s">
        <v>67</v>
      </c>
      <c r="D82" s="232"/>
      <c r="E82" s="293"/>
      <c r="F82" s="231"/>
      <c r="G82" s="233"/>
      <c r="H82" s="232"/>
      <c r="I82" s="333"/>
      <c r="J82" s="333"/>
      <c r="K82" s="293"/>
      <c r="L82" s="231"/>
      <c r="M82" s="332"/>
      <c r="N82" s="334"/>
      <c r="O82" s="330"/>
      <c r="P82" s="330"/>
      <c r="Q82" s="2"/>
    </row>
    <row r="83" spans="1:17" ht="45.75" hidden="1" customHeight="1" x14ac:dyDescent="0.2">
      <c r="A83" s="331"/>
      <c r="B83" s="332"/>
      <c r="C83" s="332"/>
      <c r="D83" s="332"/>
      <c r="E83" s="293"/>
      <c r="F83" s="331"/>
      <c r="G83" s="334"/>
      <c r="H83" s="332"/>
      <c r="I83" s="333"/>
      <c r="J83" s="333"/>
      <c r="K83" s="293"/>
      <c r="L83" s="331"/>
      <c r="M83" s="332"/>
      <c r="N83" s="334"/>
      <c r="O83" s="330"/>
      <c r="P83" s="330"/>
      <c r="Q83" s="2"/>
    </row>
    <row r="84" spans="1:17" ht="45.75" hidden="1" customHeight="1" thickBot="1" x14ac:dyDescent="0.25">
      <c r="A84" s="236"/>
      <c r="B84" s="237"/>
      <c r="C84" s="237"/>
      <c r="D84" s="237"/>
      <c r="E84" s="335"/>
      <c r="F84" s="236"/>
      <c r="G84" s="238"/>
      <c r="H84" s="237"/>
      <c r="I84" s="240"/>
      <c r="J84" s="240"/>
      <c r="K84" s="239"/>
      <c r="L84" s="236"/>
      <c r="M84" s="237"/>
      <c r="N84" s="238"/>
      <c r="O84" s="330"/>
      <c r="P84" s="330"/>
      <c r="Q84" s="2"/>
    </row>
    <row r="85" spans="1:17" ht="45.75" hidden="1" customHeight="1" thickBot="1" x14ac:dyDescent="0.25">
      <c r="A85" s="336" t="s">
        <v>9</v>
      </c>
      <c r="B85" s="337">
        <f>+B86+B87</f>
        <v>38192670302.979996</v>
      </c>
      <c r="C85" s="337">
        <f>+C86+C87</f>
        <v>31297907122.43</v>
      </c>
      <c r="D85" s="338"/>
      <c r="E85" s="298"/>
      <c r="F85" s="339"/>
      <c r="G85" s="337"/>
      <c r="H85" s="340"/>
      <c r="I85" s="340"/>
      <c r="J85" s="340"/>
      <c r="K85" s="239"/>
      <c r="L85" s="339"/>
      <c r="M85" s="337"/>
      <c r="N85" s="337"/>
      <c r="O85" s="341"/>
      <c r="P85" s="341"/>
      <c r="Q85" s="2"/>
    </row>
    <row r="86" spans="1:17" ht="45.75" hidden="1" customHeight="1" thickBot="1" x14ac:dyDescent="0.25">
      <c r="A86" s="336" t="s">
        <v>10</v>
      </c>
      <c r="B86" s="337">
        <f>+B17</f>
        <v>23201430507.709999</v>
      </c>
      <c r="C86" s="337">
        <f>+E17</f>
        <v>21950070144.619999</v>
      </c>
      <c r="D86" s="338"/>
      <c r="E86" s="298"/>
      <c r="F86" s="339"/>
      <c r="G86" s="337"/>
      <c r="H86" s="340"/>
      <c r="I86" s="340"/>
      <c r="J86" s="340"/>
      <c r="K86" s="239"/>
      <c r="L86" s="339"/>
      <c r="M86" s="337"/>
      <c r="N86" s="337"/>
      <c r="O86" s="341"/>
      <c r="P86" s="341"/>
      <c r="Q86" s="2"/>
    </row>
    <row r="87" spans="1:17" ht="45.75" hidden="1" customHeight="1" thickBot="1" x14ac:dyDescent="0.25">
      <c r="A87" s="336" t="s">
        <v>11</v>
      </c>
      <c r="B87" s="337">
        <f>+B18</f>
        <v>14991239795.27</v>
      </c>
      <c r="C87" s="337">
        <f>+E18</f>
        <v>9347836977.8100014</v>
      </c>
      <c r="D87" s="338"/>
      <c r="E87" s="298"/>
      <c r="F87" s="339"/>
      <c r="G87" s="337"/>
      <c r="H87" s="340"/>
      <c r="I87" s="340"/>
      <c r="J87" s="340"/>
      <c r="K87" s="239"/>
      <c r="L87" s="339"/>
      <c r="M87" s="337"/>
      <c r="N87" s="337"/>
      <c r="O87" s="341"/>
      <c r="P87" s="341"/>
      <c r="Q87" s="2"/>
    </row>
    <row r="88" spans="1:17" ht="45.75" hidden="1" customHeight="1" x14ac:dyDescent="0.2">
      <c r="C88" s="5"/>
      <c r="D88" s="198"/>
      <c r="E88" s="2"/>
      <c r="F88" s="2"/>
      <c r="G88" s="230"/>
      <c r="K88" s="2"/>
      <c r="M88" s="221"/>
      <c r="N88" s="5"/>
      <c r="O88" s="5"/>
      <c r="P88" s="5"/>
      <c r="Q88" s="2"/>
    </row>
    <row r="89" spans="1:17" ht="45.75" hidden="1" customHeight="1" x14ac:dyDescent="0.2">
      <c r="A89" s="324" t="s">
        <v>68</v>
      </c>
      <c r="C89" s="5"/>
      <c r="D89" s="198"/>
      <c r="E89" s="2"/>
      <c r="F89" s="2"/>
      <c r="G89" s="230"/>
      <c r="K89" s="2"/>
      <c r="M89" s="221"/>
      <c r="N89" s="5"/>
      <c r="O89" s="5"/>
      <c r="P89" s="5"/>
      <c r="Q89" s="2"/>
    </row>
    <row r="90" spans="1:17" ht="45.75" hidden="1" customHeight="1" x14ac:dyDescent="0.2">
      <c r="A90" s="342" t="s">
        <v>1</v>
      </c>
      <c r="B90" s="307" t="s">
        <v>14</v>
      </c>
      <c r="C90" s="263" t="s">
        <v>7</v>
      </c>
      <c r="D90" s="309"/>
      <c r="E90" s="343"/>
      <c r="F90" s="344"/>
      <c r="G90" s="230"/>
      <c r="K90" s="2"/>
      <c r="M90" s="309"/>
      <c r="N90" s="307"/>
      <c r="O90" s="345"/>
      <c r="P90" s="345"/>
      <c r="Q90" s="2"/>
    </row>
    <row r="91" spans="1:17" ht="45.75" hidden="1" customHeight="1" x14ac:dyDescent="0.2">
      <c r="A91" s="346"/>
      <c r="B91" s="311"/>
      <c r="C91" s="263" t="s">
        <v>67</v>
      </c>
      <c r="D91" s="309"/>
      <c r="E91" s="309"/>
      <c r="F91" s="347"/>
      <c r="G91" s="230"/>
      <c r="K91" s="2"/>
      <c r="M91" s="309"/>
      <c r="N91" s="311"/>
      <c r="O91" s="345"/>
      <c r="P91" s="345"/>
      <c r="Q91" s="2"/>
    </row>
    <row r="92" spans="1:17" s="150" customFormat="1" ht="45.75" hidden="1" customHeight="1" x14ac:dyDescent="0.2">
      <c r="A92" s="78" t="s">
        <v>9</v>
      </c>
      <c r="B92" s="269" t="e">
        <f>+#REF!</f>
        <v>#REF!</v>
      </c>
      <c r="C92" s="269" t="e">
        <f>+#REF!</f>
        <v>#REF!</v>
      </c>
      <c r="D92" s="348"/>
      <c r="E92" s="314"/>
      <c r="F92" s="349"/>
      <c r="G92" s="317"/>
      <c r="M92" s="269"/>
      <c r="N92" s="269"/>
      <c r="O92" s="350"/>
      <c r="P92" s="350"/>
    </row>
    <row r="93" spans="1:17" s="150" customFormat="1" ht="45.75" hidden="1" customHeight="1" x14ac:dyDescent="0.2">
      <c r="A93" s="78" t="s">
        <v>51</v>
      </c>
      <c r="B93" s="269" t="e">
        <f>+#REF!</f>
        <v>#REF!</v>
      </c>
      <c r="C93" s="269" t="e">
        <f>+#REF!</f>
        <v>#REF!</v>
      </c>
      <c r="D93" s="348"/>
      <c r="E93" s="314"/>
      <c r="F93" s="349"/>
      <c r="G93" s="317"/>
      <c r="M93" s="269"/>
      <c r="N93" s="269"/>
      <c r="O93" s="350"/>
      <c r="P93" s="350"/>
    </row>
    <row r="94" spans="1:17" ht="45.75" hidden="1" customHeight="1" x14ac:dyDescent="0.2">
      <c r="A94" s="98" t="s">
        <v>61</v>
      </c>
      <c r="B94" s="269" t="e">
        <f>+#REF!</f>
        <v>#REF!</v>
      </c>
      <c r="C94" s="269" t="e">
        <f>+#REF!</f>
        <v>#REF!</v>
      </c>
      <c r="D94" s="351"/>
      <c r="E94" s="319"/>
      <c r="F94" s="352"/>
      <c r="G94" s="230"/>
      <c r="K94" s="2"/>
      <c r="M94" s="269"/>
      <c r="N94" s="269"/>
      <c r="O94" s="350"/>
      <c r="P94" s="350"/>
      <c r="Q94" s="2"/>
    </row>
    <row r="95" spans="1:17" ht="45.75" hidden="1" customHeight="1" x14ac:dyDescent="0.2">
      <c r="A95" s="98" t="s">
        <v>62</v>
      </c>
      <c r="B95" s="269" t="e">
        <f>+#REF!</f>
        <v>#REF!</v>
      </c>
      <c r="C95" s="269" t="e">
        <f>+#REF!</f>
        <v>#REF!</v>
      </c>
      <c r="D95" s="351"/>
      <c r="E95" s="319"/>
      <c r="F95" s="352"/>
      <c r="G95" s="230"/>
      <c r="K95" s="2"/>
      <c r="M95" s="269"/>
      <c r="N95" s="269"/>
      <c r="O95" s="350"/>
      <c r="P95" s="350"/>
      <c r="Q95" s="2"/>
    </row>
    <row r="96" spans="1:17" ht="45.75" hidden="1" customHeight="1" x14ac:dyDescent="0.2">
      <c r="A96" s="98" t="s">
        <v>63</v>
      </c>
      <c r="B96" s="269" t="e">
        <f>+#REF!</f>
        <v>#REF!</v>
      </c>
      <c r="C96" s="269" t="e">
        <f>+#REF!</f>
        <v>#REF!</v>
      </c>
      <c r="D96" s="351"/>
      <c r="E96" s="319"/>
      <c r="F96" s="352"/>
      <c r="G96" s="230"/>
      <c r="K96" s="2"/>
      <c r="M96" s="269"/>
      <c r="N96" s="269"/>
      <c r="O96" s="350"/>
      <c r="P96" s="350"/>
      <c r="Q96" s="2"/>
    </row>
    <row r="97" spans="1:17" ht="45.75" hidden="1" customHeight="1" x14ac:dyDescent="0.2">
      <c r="A97" s="98" t="s">
        <v>64</v>
      </c>
      <c r="B97" s="269" t="e">
        <f>+#REF!</f>
        <v>#REF!</v>
      </c>
      <c r="C97" s="269" t="e">
        <f>+#REF!</f>
        <v>#REF!</v>
      </c>
      <c r="D97" s="351"/>
      <c r="E97" s="319"/>
      <c r="F97" s="352"/>
      <c r="G97" s="230"/>
      <c r="K97" s="2"/>
      <c r="M97" s="269"/>
      <c r="N97" s="269"/>
      <c r="O97" s="350"/>
      <c r="P97" s="350"/>
      <c r="Q97" s="2"/>
    </row>
    <row r="98" spans="1:17" s="150" customFormat="1" ht="45.75" hidden="1" customHeight="1" x14ac:dyDescent="0.2">
      <c r="A98" s="78" t="s">
        <v>65</v>
      </c>
      <c r="B98" s="269" t="e">
        <f>+#REF!</f>
        <v>#REF!</v>
      </c>
      <c r="C98" s="269" t="e">
        <f>+#REF!</f>
        <v>#REF!</v>
      </c>
      <c r="D98" s="348"/>
      <c r="E98" s="314"/>
      <c r="F98" s="349"/>
      <c r="G98" s="317"/>
      <c r="M98" s="269"/>
      <c r="N98" s="269"/>
      <c r="O98" s="350"/>
      <c r="P98" s="350"/>
    </row>
    <row r="99" spans="1:17" ht="45.75" hidden="1" customHeight="1" x14ac:dyDescent="0.2">
      <c r="A99" s="98" t="s">
        <v>62</v>
      </c>
      <c r="B99" s="269" t="e">
        <f>+#REF!</f>
        <v>#REF!</v>
      </c>
      <c r="C99" s="269" t="e">
        <f>+#REF!</f>
        <v>#REF!</v>
      </c>
      <c r="D99" s="351"/>
      <c r="E99" s="319"/>
      <c r="F99" s="352"/>
      <c r="G99" s="230"/>
      <c r="K99" s="2"/>
      <c r="M99" s="269"/>
      <c r="N99" s="269"/>
      <c r="O99" s="350"/>
      <c r="P99" s="350"/>
      <c r="Q99" s="2"/>
    </row>
    <row r="100" spans="1:17" s="353" customFormat="1" ht="45.75" hidden="1" customHeight="1" x14ac:dyDescent="0.2">
      <c r="A100" s="98" t="s">
        <v>63</v>
      </c>
      <c r="B100" s="269" t="e">
        <f>+#REF!</f>
        <v>#REF!</v>
      </c>
      <c r="C100" s="269" t="e">
        <f>+#REF!</f>
        <v>#REF!</v>
      </c>
      <c r="D100" s="351"/>
      <c r="E100" s="319"/>
      <c r="F100" s="352"/>
      <c r="G100" s="230"/>
      <c r="H100" s="2"/>
      <c r="I100" s="2"/>
      <c r="J100" s="2"/>
      <c r="K100" s="2"/>
      <c r="M100" s="269"/>
      <c r="N100" s="269"/>
      <c r="O100" s="350"/>
      <c r="P100" s="350"/>
    </row>
    <row r="101" spans="1:17" s="353" customFormat="1" ht="45.75" hidden="1" customHeight="1" x14ac:dyDescent="0.2">
      <c r="A101" s="2"/>
      <c r="B101" s="5"/>
      <c r="C101" s="221"/>
      <c r="D101" s="5"/>
      <c r="E101" s="5"/>
      <c r="F101" s="198"/>
      <c r="G101" s="2"/>
      <c r="H101" s="2"/>
      <c r="I101" s="2"/>
      <c r="J101" s="2"/>
      <c r="K101" s="230"/>
      <c r="L101" s="2"/>
      <c r="M101" s="2"/>
      <c r="Q101" s="5"/>
    </row>
    <row r="102" spans="1:17" s="353" customFormat="1" ht="45.75" hidden="1" customHeight="1" thickBot="1" x14ac:dyDescent="0.25">
      <c r="A102" s="353" t="s">
        <v>69</v>
      </c>
      <c r="B102" s="5"/>
      <c r="C102" s="221"/>
      <c r="D102" s="5"/>
      <c r="E102" s="5"/>
      <c r="F102" s="198"/>
      <c r="G102" s="2"/>
      <c r="K102" s="230"/>
      <c r="L102" s="2"/>
      <c r="M102" s="2"/>
      <c r="Q102" s="5"/>
    </row>
    <row r="103" spans="1:17" s="353" customFormat="1" ht="45.75" hidden="1" customHeight="1" thickBot="1" x14ac:dyDescent="0.25">
      <c r="A103" s="354" t="s">
        <v>1</v>
      </c>
      <c r="B103" s="232" t="s">
        <v>14</v>
      </c>
      <c r="C103" s="233" t="s">
        <v>47</v>
      </c>
      <c r="D103" s="325"/>
      <c r="E103" s="326"/>
      <c r="F103" s="327"/>
      <c r="G103" s="355"/>
      <c r="H103" s="356"/>
      <c r="I103" s="357"/>
      <c r="J103" s="357"/>
      <c r="K103" s="326"/>
      <c r="L103" s="327"/>
      <c r="M103" s="355"/>
      <c r="Q103" s="5"/>
    </row>
    <row r="104" spans="1:17" s="353" customFormat="1" ht="45.75" hidden="1" customHeight="1" x14ac:dyDescent="0.2">
      <c r="A104" s="358"/>
      <c r="B104" s="332"/>
      <c r="C104" s="334"/>
      <c r="D104" s="232"/>
      <c r="E104" s="232"/>
      <c r="F104" s="293"/>
      <c r="G104" s="233"/>
      <c r="H104" s="354"/>
      <c r="I104" s="359"/>
      <c r="J104" s="359"/>
      <c r="K104" s="232"/>
      <c r="L104" s="293"/>
      <c r="M104" s="233"/>
      <c r="Q104" s="5"/>
    </row>
    <row r="105" spans="1:17" s="353" customFormat="1" ht="45.75" hidden="1" customHeight="1" x14ac:dyDescent="0.2">
      <c r="A105" s="358"/>
      <c r="B105" s="332"/>
      <c r="C105" s="334"/>
      <c r="D105" s="332"/>
      <c r="E105" s="332"/>
      <c r="F105" s="293"/>
      <c r="G105" s="334"/>
      <c r="H105" s="358"/>
      <c r="I105" s="360"/>
      <c r="J105" s="360"/>
      <c r="K105" s="332"/>
      <c r="L105" s="293"/>
      <c r="M105" s="334"/>
      <c r="Q105" s="5"/>
    </row>
    <row r="106" spans="1:17" s="353" customFormat="1" ht="45.75" hidden="1" customHeight="1" thickBot="1" x14ac:dyDescent="0.25">
      <c r="A106" s="361"/>
      <c r="B106" s="237"/>
      <c r="C106" s="238"/>
      <c r="D106" s="237"/>
      <c r="E106" s="237"/>
      <c r="F106" s="335"/>
      <c r="G106" s="238"/>
      <c r="H106" s="361"/>
      <c r="I106" s="362"/>
      <c r="J106" s="362"/>
      <c r="K106" s="237"/>
      <c r="L106" s="239"/>
      <c r="M106" s="238"/>
      <c r="Q106" s="5"/>
    </row>
    <row r="107" spans="1:17" s="353" customFormat="1" ht="45.75" hidden="1" customHeight="1" thickBot="1" x14ac:dyDescent="0.25">
      <c r="A107" s="363" t="s">
        <v>9</v>
      </c>
      <c r="B107" s="303" t="e">
        <f>+B108+B109</f>
        <v>#REF!</v>
      </c>
      <c r="C107" s="364" t="e">
        <f>+C108+C109</f>
        <v>#REF!</v>
      </c>
      <c r="D107" s="303"/>
      <c r="E107" s="240"/>
      <c r="F107" s="239"/>
      <c r="G107" s="250"/>
      <c r="H107" s="365"/>
      <c r="I107" s="365"/>
      <c r="J107" s="365"/>
      <c r="K107" s="240"/>
      <c r="L107" s="239"/>
      <c r="M107" s="250"/>
      <c r="Q107" s="5"/>
    </row>
    <row r="108" spans="1:17" s="353" customFormat="1" ht="45.75" hidden="1" customHeight="1" thickBot="1" x14ac:dyDescent="0.25">
      <c r="A108" s="363" t="s">
        <v>10</v>
      </c>
      <c r="B108" s="303" t="e">
        <f>#REF!</f>
        <v>#REF!</v>
      </c>
      <c r="C108" s="366" t="e">
        <f>#REF!</f>
        <v>#REF!</v>
      </c>
      <c r="D108" s="303"/>
      <c r="E108" s="240"/>
      <c r="F108" s="239"/>
      <c r="G108" s="250"/>
      <c r="H108" s="365"/>
      <c r="I108" s="365"/>
      <c r="J108" s="365"/>
      <c r="K108" s="240"/>
      <c r="L108" s="239"/>
      <c r="M108" s="250"/>
      <c r="Q108" s="5"/>
    </row>
    <row r="109" spans="1:17" ht="45.75" hidden="1" customHeight="1" thickBot="1" x14ac:dyDescent="0.25">
      <c r="A109" s="363" t="s">
        <v>11</v>
      </c>
      <c r="B109" s="303" t="e">
        <f>#REF!</f>
        <v>#REF!</v>
      </c>
      <c r="C109" s="364" t="e">
        <f>#REF!</f>
        <v>#REF!</v>
      </c>
      <c r="D109" s="303"/>
      <c r="E109" s="240"/>
      <c r="F109" s="239"/>
      <c r="G109" s="250"/>
      <c r="H109" s="365"/>
      <c r="I109" s="365"/>
      <c r="J109" s="365"/>
      <c r="K109" s="240"/>
      <c r="L109" s="239"/>
      <c r="M109" s="250"/>
    </row>
    <row r="110" spans="1:17" ht="45.75" hidden="1" customHeight="1" x14ac:dyDescent="0.2"/>
    <row r="111" spans="1:17" ht="45.75" hidden="1" customHeight="1" thickBot="1" x14ac:dyDescent="0.25"/>
    <row r="112" spans="1:17" ht="45.75" hidden="1" customHeight="1" x14ac:dyDescent="0.2">
      <c r="A112" s="367" t="s">
        <v>1</v>
      </c>
      <c r="B112" s="368" t="s">
        <v>14</v>
      </c>
      <c r="C112" s="369" t="s">
        <v>70</v>
      </c>
      <c r="D112" s="368"/>
      <c r="E112" s="368"/>
      <c r="F112" s="370"/>
      <c r="G112" s="370"/>
      <c r="H112" s="371"/>
      <c r="I112" s="372"/>
      <c r="J112" s="372"/>
    </row>
    <row r="113" spans="1:17" ht="45.75" hidden="1" customHeight="1" thickBot="1" x14ac:dyDescent="0.25">
      <c r="A113" s="373"/>
      <c r="B113" s="374"/>
      <c r="C113" s="375" t="s">
        <v>71</v>
      </c>
      <c r="D113" s="374"/>
      <c r="E113" s="374"/>
      <c r="F113" s="376"/>
      <c r="G113" s="376"/>
      <c r="H113" s="377"/>
      <c r="I113" s="372"/>
      <c r="J113" s="372"/>
    </row>
    <row r="114" spans="1:17" s="4" customFormat="1" ht="45.75" hidden="1" customHeight="1" thickTop="1" thickBot="1" x14ac:dyDescent="0.25">
      <c r="A114" s="378" t="s">
        <v>72</v>
      </c>
      <c r="B114" s="379"/>
      <c r="C114" s="380"/>
      <c r="D114" s="379"/>
      <c r="E114" s="379"/>
      <c r="F114" s="380"/>
      <c r="G114" s="380"/>
      <c r="H114" s="381"/>
      <c r="I114" s="382"/>
      <c r="J114" s="382"/>
      <c r="K114" s="230"/>
      <c r="L114" s="2"/>
      <c r="M114" s="2"/>
      <c r="Q114" s="195"/>
    </row>
    <row r="115" spans="1:17" s="4" customFormat="1" ht="45.75" hidden="1" customHeight="1" thickBot="1" x14ac:dyDescent="0.25">
      <c r="A115" s="383" t="s">
        <v>73</v>
      </c>
      <c r="B115" s="384">
        <f>+B16</f>
        <v>38192670302.979996</v>
      </c>
      <c r="C115" s="385" t="s">
        <v>74</v>
      </c>
      <c r="D115" s="386"/>
      <c r="E115" s="386"/>
      <c r="F115" s="387"/>
      <c r="G115" s="388"/>
      <c r="H115" s="389"/>
      <c r="I115" s="390"/>
      <c r="J115" s="390"/>
      <c r="K115" s="391"/>
      <c r="Q115" s="195"/>
    </row>
    <row r="116" spans="1:17" s="4" customFormat="1" ht="45.75" hidden="1" customHeight="1" thickBot="1" x14ac:dyDescent="0.25">
      <c r="A116" s="392" t="s">
        <v>75</v>
      </c>
      <c r="B116" s="384">
        <f>+B17</f>
        <v>23201430507.709999</v>
      </c>
      <c r="C116" s="393" t="s">
        <v>74</v>
      </c>
      <c r="D116" s="386"/>
      <c r="E116" s="386"/>
      <c r="F116" s="394"/>
      <c r="G116" s="388"/>
      <c r="H116" s="389"/>
      <c r="I116" s="390"/>
      <c r="J116" s="390"/>
      <c r="K116" s="391"/>
      <c r="Q116" s="195"/>
    </row>
    <row r="117" spans="1:17" ht="45.75" hidden="1" customHeight="1" thickBot="1" x14ac:dyDescent="0.25">
      <c r="A117" s="383" t="s">
        <v>76</v>
      </c>
      <c r="B117" s="384">
        <f>+B18</f>
        <v>14991239795.27</v>
      </c>
      <c r="C117" s="385" t="s">
        <v>74</v>
      </c>
      <c r="D117" s="386"/>
      <c r="E117" s="386"/>
      <c r="F117" s="387"/>
      <c r="G117" s="388"/>
      <c r="H117" s="389"/>
      <c r="I117" s="390"/>
      <c r="J117" s="390"/>
      <c r="K117" s="391"/>
      <c r="L117" s="4"/>
      <c r="M117" s="4"/>
    </row>
    <row r="118" spans="1:17" ht="45.75" hidden="1" customHeight="1" thickBot="1" x14ac:dyDescent="0.25">
      <c r="A118" s="395" t="s">
        <v>77</v>
      </c>
      <c r="B118" s="396"/>
      <c r="C118" s="397"/>
      <c r="D118" s="396"/>
      <c r="E118" s="396"/>
      <c r="F118" s="397"/>
      <c r="G118" s="397"/>
      <c r="H118" s="398"/>
      <c r="I118" s="382"/>
      <c r="J118" s="382"/>
    </row>
    <row r="119" spans="1:17" ht="45.75" hidden="1" customHeight="1" thickBot="1" x14ac:dyDescent="0.25">
      <c r="A119" s="399" t="s">
        <v>78</v>
      </c>
      <c r="B119" s="386">
        <f>+B21</f>
        <v>3547953390.5600009</v>
      </c>
      <c r="C119" s="400" t="s">
        <v>79</v>
      </c>
      <c r="D119" s="386"/>
      <c r="E119" s="386"/>
      <c r="F119" s="401"/>
      <c r="G119" s="386"/>
      <c r="H119" s="402"/>
      <c r="I119" s="403"/>
      <c r="J119" s="403"/>
    </row>
    <row r="120" spans="1:17" s="150" customFormat="1" ht="45.75" hidden="1" customHeight="1" thickBot="1" x14ac:dyDescent="0.25">
      <c r="A120" s="404" t="s">
        <v>80</v>
      </c>
      <c r="B120" s="405"/>
      <c r="C120" s="406"/>
      <c r="D120" s="405"/>
      <c r="E120" s="405"/>
      <c r="F120" s="406"/>
      <c r="G120" s="406"/>
      <c r="H120" s="407"/>
      <c r="I120" s="408"/>
      <c r="J120" s="408"/>
      <c r="K120" s="230"/>
      <c r="L120" s="2"/>
      <c r="M120" s="2"/>
      <c r="Q120" s="172"/>
    </row>
    <row r="121" spans="1:17" s="150" customFormat="1" ht="45.75" hidden="1" customHeight="1" thickBot="1" x14ac:dyDescent="0.25">
      <c r="A121" s="409" t="s">
        <v>73</v>
      </c>
      <c r="B121" s="410" t="e">
        <f>+B122+B123</f>
        <v>#REF!</v>
      </c>
      <c r="C121" s="410" t="e">
        <f>+C122+C123</f>
        <v>#REF!</v>
      </c>
      <c r="D121" s="410"/>
      <c r="E121" s="410"/>
      <c r="F121" s="411"/>
      <c r="G121" s="410"/>
      <c r="H121" s="412"/>
      <c r="I121" s="413"/>
      <c r="J121" s="413"/>
      <c r="K121" s="317"/>
      <c r="Q121" s="172"/>
    </row>
    <row r="122" spans="1:17" s="150" customFormat="1" ht="45.75" hidden="1" customHeight="1" thickBot="1" x14ac:dyDescent="0.25">
      <c r="A122" s="414" t="s">
        <v>81</v>
      </c>
      <c r="B122" s="410" t="e">
        <f>+#REF!</f>
        <v>#REF!</v>
      </c>
      <c r="C122" s="410" t="e">
        <f>+#REF!</f>
        <v>#REF!</v>
      </c>
      <c r="D122" s="410"/>
      <c r="E122" s="410"/>
      <c r="F122" s="411"/>
      <c r="G122" s="410"/>
      <c r="H122" s="415"/>
      <c r="I122" s="416"/>
      <c r="J122" s="416"/>
      <c r="K122" s="317"/>
      <c r="Q122" s="172"/>
    </row>
    <row r="123" spans="1:17" ht="45.75" hidden="1" customHeight="1" thickBot="1" x14ac:dyDescent="0.25">
      <c r="A123" s="409" t="s">
        <v>82</v>
      </c>
      <c r="B123" s="417" t="e">
        <f>+#REF!</f>
        <v>#REF!</v>
      </c>
      <c r="C123" s="417" t="e">
        <f>+#REF!</f>
        <v>#REF!</v>
      </c>
      <c r="D123" s="417"/>
      <c r="E123" s="417"/>
      <c r="F123" s="411"/>
      <c r="G123" s="410"/>
      <c r="H123" s="412"/>
      <c r="I123" s="413"/>
      <c r="J123" s="413"/>
      <c r="K123" s="317"/>
      <c r="L123" s="150"/>
      <c r="M123" s="150"/>
    </row>
    <row r="124" spans="1:17" ht="45.75" hidden="1" customHeight="1" x14ac:dyDescent="0.2"/>
    <row r="125" spans="1:17" ht="45.75" customHeight="1" x14ac:dyDescent="0.2">
      <c r="K125" s="418"/>
    </row>
    <row r="128" spans="1:17" ht="45.75" customHeight="1" x14ac:dyDescent="0.2">
      <c r="B128" s="419"/>
      <c r="E128" s="221"/>
    </row>
    <row r="179" spans="4:18" ht="45.75" customHeight="1" x14ac:dyDescent="0.2">
      <c r="G179" s="420"/>
      <c r="L179" s="194"/>
      <c r="R179" s="421"/>
    </row>
    <row r="181" spans="4:18" ht="45.75" customHeight="1" x14ac:dyDescent="0.2">
      <c r="D181" s="221">
        <f>109+25+13+3+1+1</f>
        <v>152</v>
      </c>
    </row>
  </sheetData>
  <mergeCells count="65">
    <mergeCell ref="H104:H106"/>
    <mergeCell ref="K104:K106"/>
    <mergeCell ref="M104:M106"/>
    <mergeCell ref="A112:A113"/>
    <mergeCell ref="B112:B113"/>
    <mergeCell ref="D112:D113"/>
    <mergeCell ref="E112:E113"/>
    <mergeCell ref="F112:F113"/>
    <mergeCell ref="G112:G113"/>
    <mergeCell ref="A90:A91"/>
    <mergeCell ref="B90:B91"/>
    <mergeCell ref="E90:F90"/>
    <mergeCell ref="N90:N91"/>
    <mergeCell ref="A103:A106"/>
    <mergeCell ref="B103:B106"/>
    <mergeCell ref="C103:C106"/>
    <mergeCell ref="D104:D106"/>
    <mergeCell ref="E104:E106"/>
    <mergeCell ref="G104:G106"/>
    <mergeCell ref="A81:A84"/>
    <mergeCell ref="B81:B84"/>
    <mergeCell ref="M81:M84"/>
    <mergeCell ref="N81:N84"/>
    <mergeCell ref="C82:C84"/>
    <mergeCell ref="D82:D84"/>
    <mergeCell ref="F82:F84"/>
    <mergeCell ref="G82:G84"/>
    <mergeCell ref="H82:H84"/>
    <mergeCell ref="L82:L84"/>
    <mergeCell ref="A40:A41"/>
    <mergeCell ref="B40:B41"/>
    <mergeCell ref="C40:C41"/>
    <mergeCell ref="D49:E49"/>
    <mergeCell ref="A66:A67"/>
    <mergeCell ref="B66:B67"/>
    <mergeCell ref="C66:C67"/>
    <mergeCell ref="D66:D67"/>
    <mergeCell ref="A22:S22"/>
    <mergeCell ref="A23:N23"/>
    <mergeCell ref="O23:S23"/>
    <mergeCell ref="A29:S29"/>
    <mergeCell ref="A31:A32"/>
    <mergeCell ref="B31:B32"/>
    <mergeCell ref="C31:C32"/>
    <mergeCell ref="A13:N13"/>
    <mergeCell ref="Q13:S13"/>
    <mergeCell ref="C14:D14"/>
    <mergeCell ref="C16:D16"/>
    <mergeCell ref="C17:D17"/>
    <mergeCell ref="C18:D18"/>
    <mergeCell ref="A7:N7"/>
    <mergeCell ref="Q7:S7"/>
    <mergeCell ref="C8:D8"/>
    <mergeCell ref="C10:D10"/>
    <mergeCell ref="C11:D11"/>
    <mergeCell ref="C12:D12"/>
    <mergeCell ref="A1:K1"/>
    <mergeCell ref="M1:N1"/>
    <mergeCell ref="R1:S1"/>
    <mergeCell ref="A2:A3"/>
    <mergeCell ref="B2:C2"/>
    <mergeCell ref="D2:E2"/>
    <mergeCell ref="F2:G2"/>
    <mergeCell ref="H2:I2"/>
    <mergeCell ref="J2:K2"/>
  </mergeCells>
  <pageMargins left="0.25" right="0.25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เป้า 31 08 68</vt:lpstr>
      <vt:lpstr>'เป้า 31 08 68'!Print_Area</vt:lpstr>
      <vt:lpstr>'เป้า 31 08 68'!Print_Titles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สุภาพร เลิศสุวรรณ์</dc:creator>
  <cp:lastModifiedBy>สุภาพร เลิศสุวรรณ์</cp:lastModifiedBy>
  <dcterms:created xsi:type="dcterms:W3CDTF">2025-09-03T06:33:50Z</dcterms:created>
  <dcterms:modified xsi:type="dcterms:W3CDTF">2025-09-03T06:34:14Z</dcterms:modified>
</cp:coreProperties>
</file>