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05 68" sheetId="1" r:id="rId1"/>
  </sheets>
  <definedNames>
    <definedName name="_xlnm.Print_Area" localSheetId="0">'เป้า 31 05 68'!$A$1:$S$24</definedName>
    <definedName name="_xlnm.Print_Titles" localSheetId="0">'เป้า 31 05 68'!$13:$14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4" i="1" l="1"/>
  <c r="C126" i="1"/>
  <c r="B126" i="1"/>
  <c r="C125" i="1"/>
  <c r="C124" i="1" s="1"/>
  <c r="B125" i="1"/>
  <c r="B124" i="1" s="1"/>
  <c r="B122" i="1"/>
  <c r="B120" i="1"/>
  <c r="B119" i="1"/>
  <c r="C112" i="1"/>
  <c r="B112" i="1"/>
  <c r="B110" i="1" s="1"/>
  <c r="C111" i="1"/>
  <c r="B111" i="1"/>
  <c r="C110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6" i="1"/>
  <c r="B96" i="1"/>
  <c r="C95" i="1"/>
  <c r="B95" i="1"/>
  <c r="C90" i="1"/>
  <c r="B90" i="1"/>
  <c r="C89" i="1"/>
  <c r="B89" i="1"/>
  <c r="C88" i="1"/>
  <c r="B88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72" i="1"/>
  <c r="B72" i="1"/>
  <c r="C71" i="1"/>
  <c r="B71" i="1"/>
  <c r="C67" i="1"/>
  <c r="B67" i="1"/>
  <c r="C66" i="1"/>
  <c r="B66" i="1"/>
  <c r="C65" i="1"/>
  <c r="B65" i="1"/>
  <c r="C31" i="1"/>
  <c r="B31" i="1"/>
  <c r="C30" i="1"/>
  <c r="C29" i="1" s="1"/>
  <c r="B30" i="1"/>
  <c r="B29" i="1" s="1"/>
  <c r="U24" i="1"/>
  <c r="L23" i="1"/>
  <c r="F23" i="1"/>
  <c r="U21" i="1"/>
  <c r="K21" i="1"/>
  <c r="G21" i="1"/>
  <c r="H21" i="1" s="1"/>
  <c r="F21" i="1"/>
  <c r="W18" i="1"/>
  <c r="X18" i="1" s="1"/>
  <c r="T18" i="1"/>
  <c r="Q18" i="1"/>
  <c r="P18" i="1"/>
  <c r="N18" i="1"/>
  <c r="L18" i="1"/>
  <c r="F18" i="1"/>
  <c r="J18" i="1" s="1"/>
  <c r="X17" i="1"/>
  <c r="W17" i="1"/>
  <c r="T17" i="1"/>
  <c r="Q17" i="1"/>
  <c r="L17" i="1"/>
  <c r="P17" i="1" s="1"/>
  <c r="F17" i="1"/>
  <c r="J17" i="1" s="1"/>
  <c r="K16" i="1"/>
  <c r="Q16" i="1" s="1"/>
  <c r="E16" i="1"/>
  <c r="F16" i="1" s="1"/>
  <c r="D16" i="1"/>
  <c r="C16" i="1"/>
  <c r="B16" i="1"/>
  <c r="B118" i="1" s="1"/>
  <c r="U12" i="1"/>
  <c r="Q12" i="1"/>
  <c r="L12" i="1"/>
  <c r="P12" i="1" s="1"/>
  <c r="F12" i="1"/>
  <c r="J12" i="1" s="1"/>
  <c r="U11" i="1"/>
  <c r="Q11" i="1"/>
  <c r="L11" i="1"/>
  <c r="P11" i="1" s="1"/>
  <c r="F11" i="1"/>
  <c r="H11" i="1" s="1"/>
  <c r="U10" i="1"/>
  <c r="L10" i="1"/>
  <c r="P10" i="1" s="1"/>
  <c r="K10" i="1"/>
  <c r="E10" i="1"/>
  <c r="F10" i="1" s="1"/>
  <c r="D10" i="1"/>
  <c r="B10" i="1"/>
  <c r="Q10" i="1" s="1"/>
  <c r="J16" i="1" l="1"/>
  <c r="H16" i="1"/>
  <c r="Y16" i="1"/>
  <c r="J10" i="1"/>
  <c r="H10" i="1"/>
  <c r="L16" i="1"/>
  <c r="N17" i="1"/>
  <c r="J11" i="1"/>
  <c r="N11" i="1"/>
  <c r="T16" i="1"/>
  <c r="W16" i="1"/>
  <c r="X16" i="1" s="1"/>
  <c r="Y18" i="1"/>
  <c r="W21" i="1"/>
  <c r="X21" i="1" s="1"/>
  <c r="Y21" i="1" s="1"/>
  <c r="N12" i="1"/>
  <c r="Y17" i="1"/>
  <c r="N10" i="1"/>
  <c r="H18" i="1"/>
  <c r="H12" i="1"/>
  <c r="H17" i="1"/>
  <c r="N16" i="1" l="1"/>
  <c r="P16" i="1"/>
</calcChain>
</file>

<file path=xl/sharedStrings.xml><?xml version="1.0" encoding="utf-8"?>
<sst xmlns="http://schemas.openxmlformats.org/spreadsheetml/2006/main" count="196" uniqueCount="81">
  <si>
    <t>เป้าหมายการใช้จ่ายงบประมาณ ประจำปีงบประมาณ พ.ศ. 2568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</si>
  <si>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</si>
  <si>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</si>
  <si>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</si>
  <si>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</si>
  <si>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</si>
  <si>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พฤษภาคม 2568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</si>
  <si>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</si>
  <si>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</si>
  <si>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</si>
  <si>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</si>
  <si>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</si>
  <si>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2568</t>
  </si>
  <si>
    <t>ข้อมูล ณ วันที่ 31 พฤษภาคม 2568</t>
  </si>
  <si>
    <t>งบประมาณ</t>
  </si>
  <si>
    <t>สำรองเงินมีหนี้</t>
  </si>
  <si>
    <t>PO</t>
  </si>
  <si>
    <t>ร้อยละ
เบิกจ่าย</t>
  </si>
  <si>
    <t>เป้าหมาย
Q3</t>
  </si>
  <si>
    <t xml:space="preserve"> +/- เป้าหมาย</t>
  </si>
  <si>
    <t>เป้าหมาย
พ.ค. 68</t>
  </si>
  <si>
    <t>การใช้จ่าย (PO+เบิกจ่าย+สำรองมีหนี้)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</si>
  <si>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</si>
  <si>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</si>
  <si>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</si>
  <si>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</si>
  <si>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พ.ศ.2568 (ภาพรวมทั้งประเทศ)</t>
  </si>
  <si>
    <t>recheck</t>
  </si>
  <si>
    <t>ผลการใช้จ่ายงบประมาณรายจ่ายจังหวัดเชียงใหม่ ประจำปีงบประมาณ พ.ศ. 2568</t>
  </si>
  <si>
    <t>9 สรุปผลการใช้จ่าย A08 รวม ปจ ลท 66</t>
  </si>
  <si>
    <t>คงเหลือ
หลังหักเบิกจ่าย</t>
  </si>
  <si>
    <t>ร้อยละคงเหลือ
หลังหักเบิกจ่าย</t>
  </si>
  <si>
    <t>งบประมาณรายจ่ายประจำปี พ.ศ.2568 (จังหวัดเชียงใหม่)</t>
  </si>
  <si>
    <t>racking worning</t>
  </si>
  <si>
    <t xml:space="preserve"> PO เรียกจาก (รายงานเงินกันปี 67)</t>
  </si>
  <si>
    <t>งบประมาณเหลื่อมปี</t>
  </si>
  <si>
    <t>สำรองเงิน
แบบมีหนี้
เหลื่อมปี</t>
  </si>
  <si>
    <t>ใบสั่งซื้อ
เหลื่อมปี</t>
  </si>
  <si>
    <t>การใช้จ่าย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</si>
  <si>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</si>
  <si>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</si>
  <si>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</si>
  <si>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ร้อยละคงเหลือ
หลังหักใช้จ่าย</t>
  </si>
  <si>
    <t>ปี 67</t>
  </si>
  <si>
    <t>ตัวเลขจริง</t>
  </si>
  <si>
    <t>ปี 66</t>
  </si>
  <si>
    <t>ที่มา : ระบบบริหารการเงินการคลังภาครัฐแบบอิเล็กทรอนิกส์ใหม่  (New GFMIS Thai)</t>
  </si>
  <si>
    <t xml:space="preserve"> 2. วงเงินงบประมาณหลังโอนเปลี่ยนแปลงเป็นวงเงินตามพระราชบัญญัติงบประมาณรายจ่ายประจำปี ซึ่งยังอยู่ระหว่างดำเนินการเบิกหักผลักส่งเป็นงบประมาณรายจ่ายประจำปีงบประมาณ พ.ศ. 2567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</si>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</sst>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C00000"/>
      <name val="Tahoma"/>
      <family val="2"/>
    </font>
    <font>
      <sz val="15"/>
      <color rgb="FF00B050"/>
      <name val="Tahoma"/>
      <family val="2"/>
      <scheme val="major"/>
    </font>
    <font>
      <sz val="15"/>
      <color rgb="FF00B050"/>
      <name val="Tahoma"/>
      <family val="2"/>
    </font>
    <font>
      <b/>
      <sz val="12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4"/>
      <color rgb="FFC0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</cellStyleXfs>
  <cellXfs count="4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3" fillId="0" borderId="2" xfId="1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187" fontId="3" fillId="2" borderId="7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87" fontId="4" fillId="4" borderId="7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2" fontId="5" fillId="0" borderId="8" xfId="1" applyNumberFormat="1" applyFont="1" applyFill="1" applyBorder="1" applyAlignment="1">
      <alignment horizontal="center" vertical="center"/>
    </xf>
    <xf numFmtId="2" fontId="6" fillId="4" borderId="8" xfId="0" applyNumberFormat="1" applyFont="1" applyFill="1" applyBorder="1" applyAlignment="1">
      <alignment horizontal="center" vertical="center"/>
    </xf>
    <xf numFmtId="2" fontId="6" fillId="4" borderId="8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2" fontId="5" fillId="0" borderId="9" xfId="1" applyNumberFormat="1" applyFont="1" applyFill="1" applyBorder="1" applyAlignment="1">
      <alignment horizontal="center" vertical="center"/>
    </xf>
    <xf numFmtId="2" fontId="6" fillId="4" borderId="9" xfId="0" applyNumberFormat="1" applyFont="1" applyFill="1" applyBorder="1" applyAlignment="1">
      <alignment horizontal="center" vertical="center"/>
    </xf>
    <xf numFmtId="2" fontId="6" fillId="4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2" fontId="5" fillId="2" borderId="10" xfId="0" applyNumberFormat="1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6" fillId="3" borderId="10" xfId="0" applyNumberFormat="1" applyFont="1" applyFill="1" applyBorder="1" applyAlignment="1">
      <alignment horizontal="center" vertical="center"/>
    </xf>
    <xf numFmtId="2" fontId="5" fillId="0" borderId="10" xfId="1" applyNumberFormat="1" applyFont="1" applyFill="1" applyBorder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 vertical="center"/>
    </xf>
    <xf numFmtId="2" fontId="6" fillId="4" borderId="10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3" borderId="7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187" fontId="4" fillId="0" borderId="4" xfId="2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187" fontId="4" fillId="0" borderId="1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5" borderId="3" xfId="0" applyFont="1" applyFill="1" applyBorder="1" applyAlignment="1">
      <alignment vertical="center"/>
    </xf>
    <xf numFmtId="187" fontId="3" fillId="5" borderId="11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187" fontId="3" fillId="5" borderId="3" xfId="0" applyNumberFormat="1" applyFont="1" applyFill="1" applyBorder="1" applyAlignment="1">
      <alignment vertical="center"/>
    </xf>
    <xf numFmtId="187" fontId="3" fillId="5" borderId="13" xfId="0" applyNumberFormat="1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187" fontId="3" fillId="5" borderId="4" xfId="0" applyNumberFormat="1" applyFont="1" applyFill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43" fontId="6" fillId="0" borderId="11" xfId="1" applyFont="1" applyFill="1" applyBorder="1" applyAlignment="1">
      <alignment vertical="center"/>
    </xf>
    <xf numFmtId="2" fontId="6" fillId="0" borderId="7" xfId="2" applyNumberFormat="1" applyFont="1" applyFill="1" applyBorder="1" applyAlignment="1">
      <alignment vertical="center" readingOrder="1"/>
    </xf>
    <xf numFmtId="43" fontId="6" fillId="0" borderId="12" xfId="1" applyFont="1" applyFill="1" applyBorder="1" applyAlignment="1">
      <alignment horizontal="right" vertical="center"/>
    </xf>
    <xf numFmtId="43" fontId="6" fillId="0" borderId="4" xfId="1" applyFont="1" applyFill="1" applyBorder="1" applyAlignment="1">
      <alignment horizontal="right" vertical="center"/>
    </xf>
    <xf numFmtId="2" fontId="6" fillId="0" borderId="4" xfId="2" applyNumberFormat="1" applyFont="1" applyFill="1" applyBorder="1" applyAlignment="1">
      <alignment horizontal="center" vertical="center"/>
    </xf>
    <xf numFmtId="2" fontId="6" fillId="3" borderId="7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2" fontId="6" fillId="4" borderId="4" xfId="2" applyNumberFormat="1" applyFont="1" applyFill="1" applyBorder="1" applyAlignment="1">
      <alignment horizontal="center" vertical="center"/>
    </xf>
    <xf numFmtId="2" fontId="8" fillId="4" borderId="12" xfId="2" applyNumberFormat="1" applyFont="1" applyFill="1" applyBorder="1" applyAlignment="1">
      <alignment horizontal="center" vertical="center"/>
    </xf>
    <xf numFmtId="43" fontId="2" fillId="0" borderId="15" xfId="1" applyFont="1" applyFill="1" applyBorder="1" applyAlignment="1">
      <alignment horizontal="right" vertical="center"/>
    </xf>
    <xf numFmtId="2" fontId="6" fillId="0" borderId="7" xfId="2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5" fillId="0" borderId="7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88" fontId="11" fillId="2" borderId="0" xfId="0" applyNumberFormat="1" applyFont="1" applyFill="1" applyAlignment="1">
      <alignment horizontal="left" vertical="center" wrapText="1"/>
    </xf>
    <xf numFmtId="187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/>
    </xf>
    <xf numFmtId="4" fontId="13" fillId="0" borderId="11" xfId="3" applyNumberFormat="1" applyFont="1" applyBorder="1" applyAlignment="1">
      <alignment horizontal="right" vertical="center" wrapText="1"/>
    </xf>
    <xf numFmtId="2" fontId="13" fillId="0" borderId="7" xfId="0" applyNumberFormat="1" applyFont="1" applyBorder="1" applyAlignment="1">
      <alignment horizontal="right" vertical="center"/>
    </xf>
    <xf numFmtId="4" fontId="13" fillId="0" borderId="12" xfId="3" applyNumberFormat="1" applyFont="1" applyBorder="1" applyAlignment="1">
      <alignment horizontal="right" vertical="center" wrapText="1"/>
    </xf>
    <xf numFmtId="4" fontId="13" fillId="0" borderId="5" xfId="3" applyNumberFormat="1" applyFont="1" applyBorder="1" applyAlignment="1">
      <alignment horizontal="right" vertical="center" wrapText="1"/>
    </xf>
    <xf numFmtId="2" fontId="13" fillId="0" borderId="6" xfId="2" applyNumberFormat="1" applyFont="1" applyFill="1" applyBorder="1" applyAlignment="1">
      <alignment horizontal="center" vertical="center"/>
    </xf>
    <xf numFmtId="2" fontId="13" fillId="3" borderId="7" xfId="2" applyNumberFormat="1" applyFont="1" applyFill="1" applyBorder="1" applyAlignment="1">
      <alignment horizontal="center" vertical="center"/>
    </xf>
    <xf numFmtId="2" fontId="14" fillId="3" borderId="12" xfId="2" applyNumberFormat="1" applyFont="1" applyFill="1" applyBorder="1" applyAlignment="1">
      <alignment horizontal="center" vertical="center"/>
    </xf>
    <xf numFmtId="2" fontId="13" fillId="4" borderId="4" xfId="2" applyNumberFormat="1" applyFont="1" applyFill="1" applyBorder="1" applyAlignment="1">
      <alignment horizontal="center" vertical="center"/>
    </xf>
    <xf numFmtId="2" fontId="15" fillId="4" borderId="12" xfId="2" applyNumberFormat="1" applyFont="1" applyFill="1" applyBorder="1" applyAlignment="1">
      <alignment horizontal="center" vertical="center"/>
    </xf>
    <xf numFmtId="2" fontId="5" fillId="4" borderId="7" xfId="0" applyNumberFormat="1" applyFont="1" applyFill="1" applyBorder="1" applyAlignment="1">
      <alignment horizontal="center" vertical="center"/>
    </xf>
    <xf numFmtId="2" fontId="15" fillId="4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2" fontId="13" fillId="0" borderId="6" xfId="0" applyNumberFormat="1" applyFont="1" applyBorder="1" applyAlignment="1">
      <alignment horizontal="right" vertical="center"/>
    </xf>
    <xf numFmtId="2" fontId="16" fillId="3" borderId="12" xfId="2" applyNumberFormat="1" applyFont="1" applyFill="1" applyBorder="1" applyAlignment="1">
      <alignment horizontal="center" vertical="center"/>
    </xf>
    <xf numFmtId="187" fontId="4" fillId="0" borderId="16" xfId="2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7" fontId="17" fillId="0" borderId="11" xfId="0" applyNumberFormat="1" applyFont="1" applyBorder="1" applyAlignment="1">
      <alignment horizontal="center" vertical="center" wrapText="1"/>
    </xf>
    <xf numFmtId="187" fontId="17" fillId="0" borderId="4" xfId="0" applyNumberFormat="1" applyFont="1" applyBorder="1" applyAlignment="1">
      <alignment horizontal="center" vertical="center" wrapText="1"/>
    </xf>
    <xf numFmtId="0" fontId="4" fillId="6" borderId="18" xfId="0" applyFont="1" applyFill="1" applyBorder="1" applyAlignment="1">
      <alignment vertical="center"/>
    </xf>
    <xf numFmtId="187" fontId="3" fillId="6" borderId="19" xfId="0" applyNumberFormat="1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0" fontId="7" fillId="6" borderId="20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187" fontId="3" fillId="6" borderId="24" xfId="0" applyNumberFormat="1" applyFont="1" applyFill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4" fillId="0" borderId="26" xfId="0" applyFont="1" applyBorder="1" applyAlignment="1">
      <alignment horizontal="left" vertical="center"/>
    </xf>
    <xf numFmtId="187" fontId="18" fillId="0" borderId="27" xfId="2" applyNumberFormat="1" applyFont="1" applyFill="1" applyBorder="1" applyAlignment="1">
      <alignment vertical="center" readingOrder="1"/>
    </xf>
    <xf numFmtId="187" fontId="18" fillId="0" borderId="28" xfId="2" applyNumberFormat="1" applyFont="1" applyFill="1" applyBorder="1" applyAlignment="1">
      <alignment vertical="center" readingOrder="1"/>
    </xf>
    <xf numFmtId="187" fontId="18" fillId="0" borderId="29" xfId="2" applyNumberFormat="1" applyFont="1" applyFill="1" applyBorder="1" applyAlignment="1">
      <alignment vertical="center" readingOrder="1"/>
    </xf>
    <xf numFmtId="187" fontId="18" fillId="0" borderId="30" xfId="2" applyNumberFormat="1" applyFont="1" applyFill="1" applyBorder="1" applyAlignment="1">
      <alignment horizontal="right" vertical="center" readingOrder="1"/>
    </xf>
    <xf numFmtId="2" fontId="6" fillId="0" borderId="28" xfId="2" applyNumberFormat="1" applyFont="1" applyFill="1" applyBorder="1" applyAlignment="1">
      <alignment horizontal="center" vertical="center"/>
    </xf>
    <xf numFmtId="2" fontId="6" fillId="3" borderId="28" xfId="2" applyNumberFormat="1" applyFont="1" applyFill="1" applyBorder="1" applyAlignment="1">
      <alignment horizontal="center" vertical="center"/>
    </xf>
    <xf numFmtId="2" fontId="8" fillId="3" borderId="31" xfId="2" applyNumberFormat="1" applyFont="1" applyFill="1" applyBorder="1" applyAlignment="1">
      <alignment horizontal="center" vertical="center"/>
    </xf>
    <xf numFmtId="2" fontId="9" fillId="4" borderId="12" xfId="2" applyNumberFormat="1" applyFont="1" applyFill="1" applyBorder="1" applyAlignment="1">
      <alignment horizontal="center" vertical="center"/>
    </xf>
    <xf numFmtId="187" fontId="18" fillId="0" borderId="32" xfId="2" applyNumberFormat="1" applyFont="1" applyFill="1" applyBorder="1" applyAlignment="1">
      <alignment vertical="center" readingOrder="1"/>
    </xf>
    <xf numFmtId="2" fontId="9" fillId="3" borderId="33" xfId="2" applyNumberFormat="1" applyFont="1" applyFill="1" applyBorder="1" applyAlignment="1">
      <alignment horizontal="center" vertical="center"/>
    </xf>
    <xf numFmtId="2" fontId="9" fillId="4" borderId="12" xfId="0" applyNumberFormat="1" applyFont="1" applyFill="1" applyBorder="1" applyAlignment="1">
      <alignment horizontal="center" vertical="center"/>
    </xf>
    <xf numFmtId="187" fontId="6" fillId="0" borderId="32" xfId="2" applyNumberFormat="1" applyFont="1" applyFill="1" applyBorder="1" applyAlignment="1">
      <alignment horizontal="right" vertical="center"/>
    </xf>
    <xf numFmtId="187" fontId="11" fillId="2" borderId="0" xfId="1" applyNumberFormat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187" fontId="4" fillId="0" borderId="34" xfId="2" applyNumberFormat="1" applyFont="1" applyFill="1" applyBorder="1" applyAlignment="1">
      <alignment horizontal="right"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6" xfId="0" applyFont="1" applyBorder="1" applyAlignment="1">
      <alignment horizontal="left" vertical="center"/>
    </xf>
    <xf numFmtId="187" fontId="5" fillId="0" borderId="6" xfId="0" applyNumberFormat="1" applyFont="1" applyBorder="1" applyAlignment="1">
      <alignment horizontal="right" vertical="center"/>
    </xf>
    <xf numFmtId="2" fontId="5" fillId="0" borderId="7" xfId="0" applyNumberFormat="1" applyFont="1" applyBorder="1" applyAlignment="1">
      <alignment horizontal="right" vertical="center"/>
    </xf>
    <xf numFmtId="187" fontId="5" fillId="0" borderId="35" xfId="0" applyNumberFormat="1" applyFont="1" applyBorder="1" applyAlignment="1">
      <alignment horizontal="right" vertical="center"/>
    </xf>
    <xf numFmtId="187" fontId="5" fillId="0" borderId="36" xfId="0" applyNumberFormat="1" applyFont="1" applyBorder="1" applyAlignment="1">
      <alignment horizontal="right" vertical="center"/>
    </xf>
    <xf numFmtId="2" fontId="5" fillId="0" borderId="6" xfId="2" applyNumberFormat="1" applyFont="1" applyFill="1" applyBorder="1" applyAlignment="1">
      <alignment horizontal="center" vertical="center"/>
    </xf>
    <xf numFmtId="2" fontId="5" fillId="3" borderId="6" xfId="2" applyNumberFormat="1" applyFont="1" applyFill="1" applyBorder="1" applyAlignment="1">
      <alignment horizontal="center" vertical="center"/>
    </xf>
    <xf numFmtId="2" fontId="15" fillId="3" borderId="37" xfId="2" applyNumberFormat="1" applyFont="1" applyFill="1" applyBorder="1" applyAlignment="1">
      <alignment horizontal="center" vertical="center"/>
    </xf>
    <xf numFmtId="187" fontId="5" fillId="0" borderId="38" xfId="2" applyNumberFormat="1" applyFont="1" applyFill="1" applyBorder="1" applyAlignment="1">
      <alignment horizontal="right" vertical="center"/>
    </xf>
    <xf numFmtId="2" fontId="15" fillId="3" borderId="39" xfId="2" applyNumberFormat="1" applyFont="1" applyFill="1" applyBorder="1" applyAlignment="1">
      <alignment horizontal="center" vertical="center"/>
    </xf>
    <xf numFmtId="2" fontId="15" fillId="4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187" fontId="3" fillId="0" borderId="34" xfId="2" applyNumberFormat="1" applyFont="1" applyFill="1" applyBorder="1" applyAlignment="1">
      <alignment horizontal="right" vertical="center"/>
    </xf>
    <xf numFmtId="0" fontId="3" fillId="0" borderId="33" xfId="0" applyFont="1" applyBorder="1" applyAlignment="1">
      <alignment horizontal="left" vertical="center"/>
    </xf>
    <xf numFmtId="187" fontId="5" fillId="0" borderId="7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6" fillId="0" borderId="12" xfId="0" applyFont="1" applyBorder="1" applyAlignment="1">
      <alignment horizontal="center" vertical="center"/>
    </xf>
    <xf numFmtId="187" fontId="6" fillId="0" borderId="4" xfId="2" applyNumberFormat="1" applyFont="1" applyFill="1" applyBorder="1" applyAlignment="1">
      <alignment horizontal="center" vertical="center" wrapText="1"/>
    </xf>
    <xf numFmtId="2" fontId="6" fillId="0" borderId="7" xfId="2" applyNumberFormat="1" applyFont="1" applyFill="1" applyBorder="1" applyAlignment="1">
      <alignment horizontal="center" vertical="center" wrapText="1"/>
    </xf>
    <xf numFmtId="187" fontId="6" fillId="0" borderId="12" xfId="2" applyNumberFormat="1" applyFont="1" applyFill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87" fontId="6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187" fontId="5" fillId="0" borderId="4" xfId="1" applyNumberFormat="1" applyFont="1" applyFill="1" applyBorder="1" applyAlignment="1">
      <alignment horizontal="right" vertical="center"/>
    </xf>
    <xf numFmtId="187" fontId="5" fillId="0" borderId="12" xfId="1" applyNumberFormat="1" applyFont="1" applyFill="1" applyBorder="1" applyAlignment="1">
      <alignment horizontal="right" vertical="center"/>
    </xf>
    <xf numFmtId="4" fontId="5" fillId="0" borderId="31" xfId="2" applyNumberFormat="1" applyFont="1" applyFill="1" applyBorder="1" applyAlignment="1">
      <alignment horizontal="center" vertical="center"/>
    </xf>
    <xf numFmtId="187" fontId="5" fillId="0" borderId="38" xfId="1" applyNumberFormat="1" applyFont="1" applyFill="1" applyBorder="1" applyAlignment="1">
      <alignment horizontal="right" vertical="center"/>
    </xf>
    <xf numFmtId="187" fontId="5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2" fontId="3" fillId="0" borderId="0" xfId="2" applyNumberFormat="1" applyFont="1" applyFill="1" applyBorder="1" applyAlignment="1">
      <alignment horizontal="center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87" fontId="4" fillId="0" borderId="41" xfId="2" applyNumberFormat="1" applyFont="1" applyFill="1" applyBorder="1" applyAlignment="1">
      <alignment horizontal="center" vertical="center" wrapText="1"/>
    </xf>
    <xf numFmtId="2" fontId="4" fillId="0" borderId="42" xfId="2" applyNumberFormat="1" applyFont="1" applyFill="1" applyBorder="1" applyAlignment="1">
      <alignment horizontal="center" vertical="center" wrapText="1"/>
    </xf>
    <xf numFmtId="187" fontId="4" fillId="0" borderId="42" xfId="2" applyNumberFormat="1" applyFont="1" applyFill="1" applyBorder="1" applyAlignment="1">
      <alignment horizontal="center" vertical="center" wrapText="1"/>
    </xf>
    <xf numFmtId="2" fontId="4" fillId="0" borderId="28" xfId="0" applyNumberFormat="1" applyFont="1" applyBorder="1" applyAlignment="1">
      <alignment horizontal="center" vertical="center" wrapText="1"/>
    </xf>
    <xf numFmtId="49" fontId="19" fillId="0" borderId="28" xfId="0" applyNumberFormat="1" applyFont="1" applyBorder="1" applyAlignment="1">
      <alignment horizontal="center" vertical="center" wrapText="1"/>
    </xf>
    <xf numFmtId="187" fontId="4" fillId="0" borderId="28" xfId="2" applyNumberFormat="1" applyFont="1" applyFill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187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187" fontId="3" fillId="0" borderId="4" xfId="2" applyNumberFormat="1" applyFont="1" applyFill="1" applyBorder="1" applyAlignment="1">
      <alignment horizontal="right" vertical="center"/>
    </xf>
    <xf numFmtId="4" fontId="3" fillId="0" borderId="7" xfId="2" applyNumberFormat="1" applyFont="1" applyFill="1" applyBorder="1" applyAlignment="1">
      <alignment horizontal="center" vertical="center"/>
    </xf>
    <xf numFmtId="43" fontId="3" fillId="0" borderId="7" xfId="2" applyFont="1" applyFill="1" applyBorder="1" applyAlignment="1">
      <alignment horizontal="center" vertical="center"/>
    </xf>
    <xf numFmtId="187" fontId="3" fillId="0" borderId="7" xfId="2" applyNumberFormat="1" applyFont="1" applyFill="1" applyBorder="1" applyAlignment="1">
      <alignment horizontal="right" vertical="center"/>
    </xf>
    <xf numFmtId="2" fontId="3" fillId="0" borderId="7" xfId="2" applyNumberFormat="1" applyFont="1" applyFill="1" applyBorder="1" applyAlignment="1">
      <alignment horizontal="center" vertical="center"/>
    </xf>
    <xf numFmtId="187" fontId="3" fillId="0" borderId="38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87" fontId="11" fillId="0" borderId="1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1" fillId="0" borderId="0" xfId="0" applyFont="1"/>
    <xf numFmtId="0" fontId="21" fillId="0" borderId="0" xfId="0" applyFont="1" applyAlignment="1">
      <alignment horizontal="justify" vertical="center"/>
    </xf>
    <xf numFmtId="2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87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1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18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21" fillId="0" borderId="45" xfId="0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21" fillId="0" borderId="45" xfId="0" applyFont="1" applyBorder="1" applyAlignment="1">
      <alignment vertical="center" wrapText="1"/>
    </xf>
    <xf numFmtId="43" fontId="3" fillId="0" borderId="7" xfId="2" applyFont="1" applyFill="1" applyBorder="1" applyAlignment="1">
      <alignment vertical="center" readingOrder="1"/>
    </xf>
    <xf numFmtId="2" fontId="3" fillId="0" borderId="46" xfId="2" applyNumberFormat="1" applyFont="1" applyBorder="1" applyAlignment="1">
      <alignment horizontal="center" vertical="center"/>
    </xf>
    <xf numFmtId="2" fontId="3" fillId="6" borderId="7" xfId="0" applyNumberFormat="1" applyFont="1" applyFill="1" applyBorder="1" applyAlignment="1">
      <alignment horizontal="center" vertical="center"/>
    </xf>
    <xf numFmtId="43" fontId="3" fillId="0" borderId="46" xfId="0" applyNumberFormat="1" applyFont="1" applyBorder="1" applyAlignment="1">
      <alignment horizontal="center" vertical="center" wrapText="1"/>
    </xf>
    <xf numFmtId="43" fontId="21" fillId="0" borderId="46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43" fontId="3" fillId="0" borderId="46" xfId="2" applyFont="1" applyBorder="1" applyAlignment="1">
      <alignment horizontal="center" vertical="center" wrapText="1"/>
    </xf>
    <xf numFmtId="43" fontId="3" fillId="0" borderId="0" xfId="2" applyFont="1" applyFill="1" applyAlignment="1">
      <alignment vertical="center"/>
    </xf>
    <xf numFmtId="43" fontId="3" fillId="0" borderId="4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vertical="center" readingOrder="1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4" fillId="0" borderId="45" xfId="0" applyFont="1" applyBorder="1" applyAlignment="1">
      <alignment vertical="center" wrapText="1"/>
    </xf>
    <xf numFmtId="187" fontId="4" fillId="0" borderId="46" xfId="2" applyNumberFormat="1" applyFont="1" applyBorder="1" applyAlignment="1">
      <alignment horizontal="right" vertical="center"/>
    </xf>
    <xf numFmtId="187" fontId="4" fillId="0" borderId="46" xfId="0" applyNumberFormat="1" applyFont="1" applyBorder="1" applyAlignment="1">
      <alignment horizontal="right" vertical="center"/>
    </xf>
    <xf numFmtId="4" fontId="4" fillId="0" borderId="46" xfId="0" applyNumberFormat="1" applyFont="1" applyBorder="1" applyAlignment="1">
      <alignment horizontal="center" vertical="center" wrapText="1"/>
    </xf>
    <xf numFmtId="0" fontId="3" fillId="0" borderId="45" xfId="0" applyFont="1" applyBorder="1" applyAlignment="1">
      <alignment vertical="center" wrapText="1"/>
    </xf>
    <xf numFmtId="187" fontId="3" fillId="0" borderId="46" xfId="2" applyNumberFormat="1" applyFont="1" applyBorder="1" applyAlignment="1">
      <alignment horizontal="right" vertical="center"/>
    </xf>
    <xf numFmtId="4" fontId="3" fillId="0" borderId="46" xfId="0" applyNumberFormat="1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right" vertical="center"/>
    </xf>
    <xf numFmtId="4" fontId="21" fillId="0" borderId="45" xfId="0" applyNumberFormat="1" applyFont="1" applyBorder="1" applyAlignment="1">
      <alignment horizontal="center" vertical="center" wrapText="1"/>
    </xf>
    <xf numFmtId="2" fontId="3" fillId="0" borderId="46" xfId="0" applyNumberFormat="1" applyFont="1" applyBorder="1" applyAlignment="1">
      <alignment horizontal="center" vertical="center" wrapText="1"/>
    </xf>
    <xf numFmtId="187" fontId="3" fillId="0" borderId="7" xfId="2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3" borderId="47" xfId="0" applyNumberFormat="1" applyFont="1" applyFill="1" applyBorder="1" applyAlignment="1">
      <alignment horizontal="left" vertical="center"/>
    </xf>
    <xf numFmtId="0" fontId="4" fillId="3" borderId="48" xfId="0" applyFont="1" applyFill="1" applyBorder="1" applyAlignment="1">
      <alignment vertical="center"/>
    </xf>
    <xf numFmtId="0" fontId="19" fillId="3" borderId="48" xfId="0" applyFont="1" applyFill="1" applyBorder="1" applyAlignment="1">
      <alignment vertical="center"/>
    </xf>
    <xf numFmtId="0" fontId="19" fillId="3" borderId="49" xfId="0" applyFont="1" applyFill="1" applyBorder="1" applyAlignment="1">
      <alignment vertical="center"/>
    </xf>
    <xf numFmtId="187" fontId="3" fillId="3" borderId="49" xfId="0" applyNumberFormat="1" applyFont="1" applyFill="1" applyBorder="1" applyAlignment="1">
      <alignment horizontal="center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187" fontId="3" fillId="3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3" borderId="7" xfId="2" applyNumberFormat="1" applyFont="1" applyFill="1" applyBorder="1" applyAlignment="1">
      <alignment horizontal="right" vertical="center"/>
    </xf>
    <xf numFmtId="187" fontId="3" fillId="3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187" fontId="3" fillId="3" borderId="35" xfId="2" applyNumberFormat="1" applyFont="1" applyFill="1" applyBorder="1" applyAlignment="1">
      <alignment vertical="center"/>
    </xf>
    <xf numFmtId="2" fontId="3" fillId="3" borderId="5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87" fontId="4" fillId="3" borderId="3" xfId="2" applyNumberFormat="1" applyFont="1" applyFill="1" applyBorder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2" fillId="0" borderId="43" xfId="0" applyFont="1" applyBorder="1" applyAlignment="1">
      <alignment horizontal="center" vertical="center" wrapText="1"/>
    </xf>
    <xf numFmtId="187" fontId="3" fillId="0" borderId="43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187" fontId="22" fillId="0" borderId="44" xfId="0" applyNumberFormat="1" applyFont="1" applyBorder="1" applyAlignment="1">
      <alignment horizontal="center" vertical="center" wrapText="1"/>
    </xf>
    <xf numFmtId="187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45" xfId="0" applyFont="1" applyBorder="1" applyAlignment="1">
      <alignment vertical="center" wrapText="1"/>
    </xf>
    <xf numFmtId="2" fontId="3" fillId="0" borderId="46" xfId="2" applyNumberFormat="1" applyFont="1" applyBorder="1" applyAlignment="1">
      <alignment horizontal="center" vertical="center" wrapText="1"/>
    </xf>
    <xf numFmtId="43" fontId="20" fillId="0" borderId="46" xfId="2" applyFont="1" applyBorder="1" applyAlignment="1">
      <alignment horizontal="right" vertical="center" wrapText="1"/>
    </xf>
    <xf numFmtId="43" fontId="3" fillId="0" borderId="46" xfId="2" applyFont="1" applyBorder="1" applyAlignment="1">
      <alignment horizontal="right" vertical="center" wrapText="1"/>
    </xf>
    <xf numFmtId="43" fontId="22" fillId="0" borderId="46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right" vertical="center" wrapText="1"/>
    </xf>
    <xf numFmtId="43" fontId="20" fillId="0" borderId="46" xfId="2" applyFont="1" applyBorder="1" applyAlignment="1">
      <alignment horizontal="center" vertical="center" wrapText="1"/>
    </xf>
    <xf numFmtId="43" fontId="20" fillId="0" borderId="0" xfId="2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0" fontId="22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vertical="center"/>
    </xf>
    <xf numFmtId="0" fontId="22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51" xfId="0" applyNumberFormat="1" applyFont="1" applyBorder="1" applyAlignment="1">
      <alignment horizontal="center" vertical="center" wrapText="1"/>
    </xf>
    <xf numFmtId="187" fontId="3" fillId="0" borderId="52" xfId="0" applyNumberFormat="1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187" fontId="3" fillId="0" borderId="54" xfId="0" applyNumberFormat="1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187" fontId="3" fillId="0" borderId="46" xfId="2" applyNumberFormat="1" applyFont="1" applyBorder="1" applyAlignment="1">
      <alignment horizontal="right" vertical="center" wrapText="1"/>
    </xf>
    <xf numFmtId="43" fontId="3" fillId="0" borderId="46" xfId="2" applyFont="1" applyBorder="1" applyAlignment="1">
      <alignment horizontal="center" vertical="center"/>
    </xf>
    <xf numFmtId="2" fontId="21" fillId="0" borderId="46" xfId="0" applyNumberFormat="1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24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center" wrapText="1"/>
    </xf>
    <xf numFmtId="4" fontId="21" fillId="0" borderId="7" xfId="0" applyNumberFormat="1" applyFont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25" fillId="0" borderId="4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45" xfId="0" applyFont="1" applyBorder="1" applyAlignment="1">
      <alignment vertical="center" wrapText="1"/>
    </xf>
    <xf numFmtId="4" fontId="3" fillId="0" borderId="46" xfId="0" applyNumberFormat="1" applyFont="1" applyBorder="1" applyAlignment="1">
      <alignment horizontal="right" vertical="center" wrapText="1"/>
    </xf>
    <xf numFmtId="4" fontId="25" fillId="0" borderId="46" xfId="0" applyNumberFormat="1" applyFont="1" applyBorder="1" applyAlignment="1">
      <alignment horizontal="right" vertical="center" wrapText="1"/>
    </xf>
    <xf numFmtId="43" fontId="3" fillId="0" borderId="46" xfId="0" applyNumberFormat="1" applyFont="1" applyBorder="1" applyAlignment="1">
      <alignment horizontal="right" vertical="center" wrapText="1"/>
    </xf>
    <xf numFmtId="0" fontId="26" fillId="8" borderId="55" xfId="0" applyFont="1" applyFill="1" applyBorder="1" applyAlignment="1">
      <alignment horizontal="center" vertical="center" wrapText="1" readingOrder="1"/>
    </xf>
    <xf numFmtId="187" fontId="4" fillId="8" borderId="55" xfId="0" applyNumberFormat="1" applyFont="1" applyFill="1" applyBorder="1" applyAlignment="1">
      <alignment horizontal="center" vertical="center" wrapText="1" readingOrder="1"/>
    </xf>
    <xf numFmtId="0" fontId="4" fillId="8" borderId="55" xfId="0" applyFont="1" applyFill="1" applyBorder="1" applyAlignment="1">
      <alignment horizontal="center" vertical="center" wrapText="1" readingOrder="1"/>
    </xf>
    <xf numFmtId="0" fontId="4" fillId="8" borderId="55" xfId="0" applyFont="1" applyFill="1" applyBorder="1" applyAlignment="1">
      <alignment horizontal="center" vertical="center" wrapText="1" readingOrder="1"/>
    </xf>
    <xf numFmtId="0" fontId="26" fillId="8" borderId="55" xfId="0" applyFont="1" applyFill="1" applyBorder="1" applyAlignment="1">
      <alignment horizontal="center" vertical="center" wrapText="1" readingOrder="1"/>
    </xf>
    <xf numFmtId="0" fontId="26" fillId="8" borderId="0" xfId="0" applyFont="1" applyFill="1" applyAlignment="1">
      <alignment horizontal="center" vertical="center" wrapText="1" readingOrder="1"/>
    </xf>
    <xf numFmtId="0" fontId="26" fillId="8" borderId="56" xfId="0" applyFont="1" applyFill="1" applyBorder="1" applyAlignment="1">
      <alignment horizontal="center" vertical="center" wrapText="1" readingOrder="1"/>
    </xf>
    <xf numFmtId="187" fontId="4" fillId="8" borderId="56" xfId="0" applyNumberFormat="1" applyFont="1" applyFill="1" applyBorder="1" applyAlignment="1">
      <alignment horizontal="center" vertical="center" wrapText="1" readingOrder="1"/>
    </xf>
    <xf numFmtId="0" fontId="4" fillId="8" borderId="56" xfId="0" applyFont="1" applyFill="1" applyBorder="1" applyAlignment="1">
      <alignment horizontal="center" vertical="center" wrapText="1" readingOrder="1"/>
    </xf>
    <xf numFmtId="0" fontId="4" fillId="8" borderId="56" xfId="0" applyFont="1" applyFill="1" applyBorder="1" applyAlignment="1">
      <alignment horizontal="center" vertical="center" wrapText="1" readingOrder="1"/>
    </xf>
    <xf numFmtId="0" fontId="26" fillId="8" borderId="56" xfId="0" applyFont="1" applyFill="1" applyBorder="1" applyAlignment="1">
      <alignment horizontal="center" vertical="center" wrapText="1" readingOrder="1"/>
    </xf>
    <xf numFmtId="0" fontId="27" fillId="9" borderId="57" xfId="0" applyFont="1" applyFill="1" applyBorder="1" applyAlignment="1">
      <alignment horizontal="left" vertical="center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27" fillId="9" borderId="59" xfId="0" applyFont="1" applyFill="1" applyBorder="1" applyAlignment="1">
      <alignment horizontal="left" vertical="center" wrapText="1" readingOrder="1"/>
    </xf>
    <xf numFmtId="0" fontId="27" fillId="9" borderId="0" xfId="0" applyFont="1" applyFill="1" applyAlignment="1">
      <alignment horizontal="left" vertical="center" wrapText="1" readingOrder="1"/>
    </xf>
    <xf numFmtId="0" fontId="27" fillId="10" borderId="60" xfId="0" applyFont="1" applyFill="1" applyBorder="1" applyAlignment="1">
      <alignment horizontal="center" vertical="center" wrapText="1" readingOrder="1"/>
    </xf>
    <xf numFmtId="187" fontId="4" fillId="10" borderId="60" xfId="0" applyNumberFormat="1" applyFont="1" applyFill="1" applyBorder="1" applyAlignment="1">
      <alignment horizontal="center" vertical="center" wrapText="1" readingOrder="1"/>
    </xf>
    <xf numFmtId="0" fontId="4" fillId="10" borderId="60" xfId="0" applyFont="1" applyFill="1" applyBorder="1" applyAlignment="1">
      <alignment horizontal="center" vertical="center" wrapText="1" readingOrder="1"/>
    </xf>
    <xf numFmtId="187" fontId="4" fillId="10" borderId="60" xfId="0" applyNumberFormat="1" applyFont="1" applyFill="1" applyBorder="1" applyAlignment="1">
      <alignment horizontal="right" vertical="center" wrapText="1" readingOrder="1"/>
    </xf>
    <xf numFmtId="2" fontId="4" fillId="10" borderId="60" xfId="2" applyNumberFormat="1" applyFont="1" applyFill="1" applyBorder="1" applyAlignment="1">
      <alignment horizontal="center" vertical="center" wrapText="1" readingOrder="1"/>
    </xf>
    <xf numFmtId="43" fontId="4" fillId="10" borderId="60" xfId="2" applyFont="1" applyFill="1" applyBorder="1" applyAlignment="1">
      <alignment horizontal="right" vertical="center" wrapText="1" readingOrder="1"/>
    </xf>
    <xf numFmtId="2" fontId="27" fillId="10" borderId="60" xfId="2" applyNumberFormat="1" applyFont="1" applyFill="1" applyBorder="1" applyAlignment="1">
      <alignment horizontal="center" vertical="center" wrapText="1" readingOrder="1"/>
    </xf>
    <xf numFmtId="2" fontId="27" fillId="10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27" fillId="9" borderId="60" xfId="0" applyFont="1" applyFill="1" applyBorder="1" applyAlignment="1">
      <alignment horizontal="center" vertical="center" wrapText="1" readingOrder="1"/>
    </xf>
    <xf numFmtId="0" fontId="4" fillId="9" borderId="60" xfId="0" applyFont="1" applyFill="1" applyBorder="1" applyAlignment="1">
      <alignment horizontal="center" vertical="center" wrapText="1" readingOrder="1"/>
    </xf>
    <xf numFmtId="2" fontId="4" fillId="9" borderId="60" xfId="2" applyNumberFormat="1" applyFont="1" applyFill="1" applyBorder="1" applyAlignment="1">
      <alignment horizontal="center" vertical="center" wrapText="1" readingOrder="1"/>
    </xf>
    <xf numFmtId="0" fontId="27" fillId="9" borderId="61" xfId="0" applyFont="1" applyFill="1" applyBorder="1" applyAlignment="1">
      <alignment horizontal="left" vertical="center" wrapText="1" readingOrder="1"/>
    </xf>
    <xf numFmtId="187" fontId="4" fillId="9" borderId="62" xfId="0" applyNumberFormat="1" applyFont="1" applyFill="1" applyBorder="1" applyAlignment="1">
      <alignment horizontal="left" vertical="center" wrapText="1" readingOrder="1"/>
    </xf>
    <xf numFmtId="0" fontId="4" fillId="9" borderId="62" xfId="0" applyFont="1" applyFill="1" applyBorder="1" applyAlignment="1">
      <alignment horizontal="left" vertical="center" wrapText="1" readingOrder="1"/>
    </xf>
    <xf numFmtId="0" fontId="27" fillId="9" borderId="63" xfId="0" applyFont="1" applyFill="1" applyBorder="1" applyAlignment="1">
      <alignment horizontal="left" vertical="center" wrapText="1" readingOrder="1"/>
    </xf>
    <xf numFmtId="0" fontId="27" fillId="10" borderId="60" xfId="0" applyFont="1" applyFill="1" applyBorder="1" applyAlignment="1">
      <alignment horizontal="left" vertical="center" wrapText="1" readingOrder="1"/>
    </xf>
    <xf numFmtId="0" fontId="4" fillId="10" borderId="60" xfId="0" applyFont="1" applyFill="1" applyBorder="1" applyAlignment="1">
      <alignment horizontal="right" vertical="center" wrapText="1" readingOrder="1"/>
    </xf>
    <xf numFmtId="2" fontId="4" fillId="10" borderId="60" xfId="0" applyNumberFormat="1" applyFont="1" applyFill="1" applyBorder="1" applyAlignment="1">
      <alignment horizontal="center" vertical="center" wrapText="1" readingOrder="1"/>
    </xf>
    <xf numFmtId="2" fontId="27" fillId="10" borderId="60" xfId="0" applyNumberFormat="1" applyFont="1" applyFill="1" applyBorder="1" applyAlignment="1">
      <alignment horizontal="center" vertical="center" wrapText="1" readingOrder="1"/>
    </xf>
    <xf numFmtId="2" fontId="27" fillId="10" borderId="0" xfId="0" applyNumberFormat="1" applyFont="1" applyFill="1" applyAlignment="1">
      <alignment horizontal="center" vertical="center" wrapText="1" readingOrder="1"/>
    </xf>
    <xf numFmtId="0" fontId="26" fillId="8" borderId="61" xfId="0" applyFont="1" applyFill="1" applyBorder="1" applyAlignment="1">
      <alignment horizontal="left" vertical="center" readingOrder="1"/>
    </xf>
    <xf numFmtId="187" fontId="4" fillId="8" borderId="62" xfId="0" applyNumberFormat="1" applyFont="1" applyFill="1" applyBorder="1" applyAlignment="1">
      <alignment horizontal="left" vertical="center" wrapText="1" readingOrder="1"/>
    </xf>
    <xf numFmtId="0" fontId="4" fillId="8" borderId="62" xfId="0" applyFont="1" applyFill="1" applyBorder="1" applyAlignment="1">
      <alignment horizontal="left" vertical="center" wrapText="1" readingOrder="1"/>
    </xf>
    <xf numFmtId="0" fontId="26" fillId="8" borderId="63" xfId="0" applyFont="1" applyFill="1" applyBorder="1" applyAlignment="1">
      <alignment horizontal="left" vertical="center" wrapText="1" readingOrder="1"/>
    </xf>
    <xf numFmtId="0" fontId="26" fillId="8" borderId="0" xfId="0" applyFont="1" applyFill="1" applyAlignment="1">
      <alignment horizontal="left" vertical="center" wrapText="1" readingOrder="1"/>
    </xf>
    <xf numFmtId="0" fontId="27" fillId="11" borderId="60" xfId="0" applyFont="1" applyFill="1" applyBorder="1" applyAlignment="1">
      <alignment horizontal="left" vertical="center" wrapText="1" readingOrder="1"/>
    </xf>
    <xf numFmtId="187" fontId="4" fillId="11" borderId="60" xfId="0" applyNumberFormat="1" applyFont="1" applyFill="1" applyBorder="1" applyAlignment="1">
      <alignment horizontal="right" vertical="center" readingOrder="1"/>
    </xf>
    <xf numFmtId="2" fontId="4" fillId="11" borderId="60" xfId="2" applyNumberFormat="1" applyFont="1" applyFill="1" applyBorder="1" applyAlignment="1">
      <alignment horizontal="center" vertical="center" readingOrder="1"/>
    </xf>
    <xf numFmtId="2" fontId="27" fillId="11" borderId="60" xfId="2" applyNumberFormat="1" applyFont="1" applyFill="1" applyBorder="1" applyAlignment="1">
      <alignment horizontal="center" vertical="center" wrapText="1" readingOrder="1"/>
    </xf>
    <xf numFmtId="2" fontId="27" fillId="11" borderId="0" xfId="2" applyNumberFormat="1" applyFont="1" applyFill="1" applyBorder="1" applyAlignment="1">
      <alignment horizontal="center" vertical="center" wrapText="1" readingOrder="1"/>
    </xf>
    <xf numFmtId="0" fontId="27" fillId="11" borderId="60" xfId="0" applyFont="1" applyFill="1" applyBorder="1" applyAlignment="1">
      <alignment horizontal="left" vertical="center" readingOrder="1"/>
    </xf>
    <xf numFmtId="2" fontId="27" fillId="11" borderId="60" xfId="2" applyNumberFormat="1" applyFont="1" applyFill="1" applyBorder="1" applyAlignment="1">
      <alignment horizontal="center" vertical="center" readingOrder="1"/>
    </xf>
    <xf numFmtId="2" fontId="27" fillId="11" borderId="0" xfId="2" applyNumberFormat="1" applyFont="1" applyFill="1" applyBorder="1" applyAlignment="1">
      <alignment horizontal="center" vertical="center" readingOrder="1"/>
    </xf>
    <xf numFmtId="187" fontId="4" fillId="11" borderId="60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Y184"/>
  <sheetViews>
    <sheetView tabSelected="1" zoomScale="55" zoomScaleNormal="55" workbookViewId="0">
      <selection activeCell="N4" sqref="N4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42" customWidth="1"/>
    <col min="4" max="4" width="18.375" style="5" bestFit="1" customWidth="1"/>
    <col min="5" max="5" width="18.875" style="5" customWidth="1"/>
    <col min="6" max="6" width="16.625" style="198" customWidth="1"/>
    <col min="7" max="10" width="16.625" style="2" customWidth="1"/>
    <col min="11" max="11" width="22" style="234" customWidth="1"/>
    <col min="12" max="12" width="14.75" style="2" customWidth="1"/>
    <col min="13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20" width="27.125" style="2" hidden="1" customWidth="1"/>
    <col min="21" max="21" width="20.5" style="2" hidden="1" customWidth="1"/>
    <col min="22" max="22" width="7.25" style="2" bestFit="1" customWidth="1"/>
    <col min="23" max="23" width="22.5" style="2" bestFit="1" customWidth="1"/>
    <col min="24" max="24" width="15.125" style="2" bestFit="1" customWidth="1"/>
    <col min="25" max="25" width="13.75" style="2" bestFit="1" customWidth="1"/>
    <col min="26" max="26" width="15" style="2" bestFit="1" customWidth="1"/>
    <col min="27" max="27" width="13.75" style="2" bestFit="1" customWidth="1"/>
    <col min="28" max="29" width="15" style="2" bestFit="1" customWidth="1"/>
    <col min="30" max="16384" width="9" style="2"/>
  </cols>
  <sheetData>
    <row r="1" spans="1:25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25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13" t="s">
        <v>5</v>
      </c>
      <c r="I2" s="14"/>
      <c r="J2" s="15" t="s">
        <v>6</v>
      </c>
      <c r="K2" s="16"/>
      <c r="M2" s="4"/>
      <c r="N2" s="4"/>
      <c r="O2" s="4"/>
      <c r="P2" s="4"/>
      <c r="R2" s="4"/>
      <c r="S2" s="4"/>
    </row>
    <row r="3" spans="1:25" ht="29.25" customHeight="1" x14ac:dyDescent="0.2">
      <c r="A3" s="17"/>
      <c r="B3" s="18" t="s">
        <v>7</v>
      </c>
      <c r="C3" s="19" t="s">
        <v>8</v>
      </c>
      <c r="D3" s="20" t="s">
        <v>7</v>
      </c>
      <c r="E3" s="20" t="s">
        <v>8</v>
      </c>
      <c r="F3" s="21" t="s">
        <v>7</v>
      </c>
      <c r="G3" s="22" t="s">
        <v>8</v>
      </c>
      <c r="H3" s="23" t="s">
        <v>7</v>
      </c>
      <c r="I3" s="20" t="s">
        <v>8</v>
      </c>
      <c r="J3" s="24" t="s">
        <v>7</v>
      </c>
      <c r="K3" s="25" t="s">
        <v>8</v>
      </c>
      <c r="M3" s="26"/>
      <c r="Y3" s="26"/>
    </row>
    <row r="4" spans="1:25" ht="29.25" customHeight="1" x14ac:dyDescent="0.2">
      <c r="A4" s="27" t="s">
        <v>9</v>
      </c>
      <c r="B4" s="28">
        <v>27</v>
      </c>
      <c r="C4" s="28">
        <v>37</v>
      </c>
      <c r="D4" s="29">
        <v>53</v>
      </c>
      <c r="E4" s="29">
        <v>61</v>
      </c>
      <c r="F4" s="30">
        <v>75</v>
      </c>
      <c r="G4" s="30">
        <v>80</v>
      </c>
      <c r="H4" s="29">
        <v>94</v>
      </c>
      <c r="I4" s="31">
        <v>100</v>
      </c>
      <c r="J4" s="32">
        <v>67.66</v>
      </c>
      <c r="K4" s="33">
        <v>73.67</v>
      </c>
      <c r="M4" s="34"/>
      <c r="N4" s="34"/>
      <c r="O4" s="34"/>
      <c r="P4" s="34"/>
      <c r="R4" s="34"/>
      <c r="S4" s="34"/>
    </row>
    <row r="5" spans="1:25" ht="29.25" customHeight="1" x14ac:dyDescent="0.2">
      <c r="A5" s="35" t="s">
        <v>10</v>
      </c>
      <c r="B5" s="36">
        <v>35</v>
      </c>
      <c r="C5" s="36">
        <v>36</v>
      </c>
      <c r="D5" s="37">
        <v>57</v>
      </c>
      <c r="E5" s="37">
        <v>58</v>
      </c>
      <c r="F5" s="38">
        <v>80</v>
      </c>
      <c r="G5" s="38">
        <v>81</v>
      </c>
      <c r="H5" s="37">
        <v>98</v>
      </c>
      <c r="I5" s="39">
        <v>100</v>
      </c>
      <c r="J5" s="40">
        <v>72.33</v>
      </c>
      <c r="K5" s="41">
        <v>73.33</v>
      </c>
      <c r="M5" s="42"/>
      <c r="N5" s="42"/>
      <c r="O5" s="42"/>
      <c r="P5" s="42"/>
      <c r="R5" s="42"/>
      <c r="S5" s="42"/>
    </row>
    <row r="6" spans="1:25" ht="29.25" customHeight="1" x14ac:dyDescent="0.2">
      <c r="A6" s="43" t="s">
        <v>11</v>
      </c>
      <c r="B6" s="44">
        <v>17</v>
      </c>
      <c r="C6" s="44">
        <v>39</v>
      </c>
      <c r="D6" s="45">
        <v>35</v>
      </c>
      <c r="E6" s="45">
        <v>66</v>
      </c>
      <c r="F6" s="46">
        <v>54</v>
      </c>
      <c r="G6" s="46">
        <v>77</v>
      </c>
      <c r="H6" s="45">
        <v>80</v>
      </c>
      <c r="I6" s="47">
        <v>100</v>
      </c>
      <c r="J6" s="48">
        <v>47.67</v>
      </c>
      <c r="K6" s="49">
        <v>73.33</v>
      </c>
      <c r="M6" s="34"/>
      <c r="N6" s="34"/>
      <c r="O6" s="34"/>
      <c r="P6" s="34"/>
      <c r="R6" s="34"/>
      <c r="S6" s="34"/>
    </row>
    <row r="7" spans="1:25" ht="35.25" customHeight="1" x14ac:dyDescent="0.2">
      <c r="A7" s="1" t="s">
        <v>12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0"/>
      <c r="P7" s="50"/>
      <c r="Q7" s="51" t="s">
        <v>13</v>
      </c>
      <c r="R7" s="51"/>
      <c r="S7" s="51"/>
    </row>
    <row r="8" spans="1:25" s="65" customFormat="1" ht="67.5" customHeight="1" x14ac:dyDescent="0.2">
      <c r="A8" s="52" t="s">
        <v>1</v>
      </c>
      <c r="B8" s="53" t="s">
        <v>14</v>
      </c>
      <c r="C8" s="54" t="s">
        <v>15</v>
      </c>
      <c r="D8" s="55" t="s">
        <v>16</v>
      </c>
      <c r="E8" s="53" t="s">
        <v>7</v>
      </c>
      <c r="F8" s="56" t="s">
        <v>17</v>
      </c>
      <c r="G8" s="57" t="s">
        <v>18</v>
      </c>
      <c r="H8" s="58" t="s">
        <v>19</v>
      </c>
      <c r="I8" s="59" t="s">
        <v>20</v>
      </c>
      <c r="J8" s="60" t="s">
        <v>19</v>
      </c>
      <c r="K8" s="61" t="s">
        <v>21</v>
      </c>
      <c r="L8" s="56" t="s">
        <v>22</v>
      </c>
      <c r="M8" s="57" t="s">
        <v>18</v>
      </c>
      <c r="N8" s="58" t="s">
        <v>19</v>
      </c>
      <c r="O8" s="59" t="s">
        <v>20</v>
      </c>
      <c r="P8" s="62" t="s">
        <v>19</v>
      </c>
      <c r="Q8" s="63" t="s">
        <v>23</v>
      </c>
      <c r="R8" s="64" t="s">
        <v>24</v>
      </c>
      <c r="S8" s="64" t="s">
        <v>25</v>
      </c>
      <c r="U8" s="66"/>
    </row>
    <row r="9" spans="1:25" ht="33" customHeight="1" x14ac:dyDescent="0.2">
      <c r="A9" s="67" t="s">
        <v>26</v>
      </c>
      <c r="B9" s="68"/>
      <c r="C9" s="69"/>
      <c r="D9" s="70"/>
      <c r="E9" s="71"/>
      <c r="F9" s="69"/>
      <c r="G9" s="72"/>
      <c r="H9" s="73"/>
      <c r="I9" s="74"/>
      <c r="J9" s="75"/>
      <c r="K9" s="76"/>
      <c r="L9" s="69"/>
      <c r="M9" s="69"/>
      <c r="N9" s="77"/>
      <c r="O9" s="78"/>
      <c r="P9" s="78"/>
      <c r="Q9" s="68"/>
      <c r="R9" s="69"/>
      <c r="S9" s="69"/>
      <c r="U9" s="4" t="s">
        <v>27</v>
      </c>
    </row>
    <row r="10" spans="1:25" s="98" customFormat="1" ht="37.5" customHeight="1" x14ac:dyDescent="0.2">
      <c r="A10" s="79" t="s">
        <v>9</v>
      </c>
      <c r="B10" s="80">
        <f>+B11+B12</f>
        <v>714332.69372780004</v>
      </c>
      <c r="C10" s="81">
        <v>0</v>
      </c>
      <c r="D10" s="82">
        <f>+D11+D12</f>
        <v>96702.177712880002</v>
      </c>
      <c r="E10" s="83">
        <f>+E11+E12</f>
        <v>464937.02282672003</v>
      </c>
      <c r="F10" s="84">
        <f>+E10*100/B10</f>
        <v>65.086902350837462</v>
      </c>
      <c r="G10" s="85">
        <v>75</v>
      </c>
      <c r="H10" s="86">
        <f>+F10-G10</f>
        <v>-9.9130976491625376</v>
      </c>
      <c r="I10" s="87">
        <v>67.66</v>
      </c>
      <c r="J10" s="88">
        <f>+F10-I10</f>
        <v>-2.5730976491625341</v>
      </c>
      <c r="K10" s="89">
        <f>+K11+K12</f>
        <v>561639.20053959999</v>
      </c>
      <c r="L10" s="90">
        <f>+K10*100/B10</f>
        <v>78.624316858387459</v>
      </c>
      <c r="M10" s="85">
        <v>80</v>
      </c>
      <c r="N10" s="86">
        <f>+L10-M10</f>
        <v>-1.3756831416125408</v>
      </c>
      <c r="O10" s="91">
        <v>73.67</v>
      </c>
      <c r="P10" s="92">
        <f>+L10-O10</f>
        <v>4.9543168583874575</v>
      </c>
      <c r="Q10" s="93">
        <f>+B10-K10</f>
        <v>152693.49318820005</v>
      </c>
      <c r="R10" s="94"/>
      <c r="S10" s="94"/>
      <c r="T10" s="95"/>
      <c r="U10" s="96">
        <f>+D10+E10</f>
        <v>561639.20053959999</v>
      </c>
      <c r="V10" s="97"/>
      <c r="W10" s="97"/>
      <c r="X10" s="97"/>
    </row>
    <row r="11" spans="1:25" s="113" customFormat="1" ht="37.5" customHeight="1" x14ac:dyDescent="0.2">
      <c r="A11" s="99" t="s">
        <v>10</v>
      </c>
      <c r="B11" s="100">
        <v>385417.64889359003</v>
      </c>
      <c r="C11" s="101">
        <v>0</v>
      </c>
      <c r="D11" s="102">
        <v>2713.5890365800001</v>
      </c>
      <c r="E11" s="103">
        <v>304131.26968674001</v>
      </c>
      <c r="F11" s="104">
        <f>+E11*100/B11</f>
        <v>78.909533738219551</v>
      </c>
      <c r="G11" s="105">
        <v>80</v>
      </c>
      <c r="H11" s="106">
        <f>+F11-G11</f>
        <v>-1.090466261780449</v>
      </c>
      <c r="I11" s="107">
        <v>72.33</v>
      </c>
      <c r="J11" s="108">
        <f>+F11-I11</f>
        <v>6.5795337382195527</v>
      </c>
      <c r="K11" s="103">
        <v>306844.85872332001</v>
      </c>
      <c r="L11" s="104">
        <f>+K11*100/B11</f>
        <v>79.613598288550818</v>
      </c>
      <c r="M11" s="105">
        <v>81</v>
      </c>
      <c r="N11" s="106">
        <f>+L11-M11</f>
        <v>-1.3864017114491816</v>
      </c>
      <c r="O11" s="109">
        <v>73.33</v>
      </c>
      <c r="P11" s="110">
        <f>+L11-O11</f>
        <v>6.2835982885508201</v>
      </c>
      <c r="Q11" s="111">
        <f>+B11-K11</f>
        <v>78572.790170270018</v>
      </c>
      <c r="R11" s="94"/>
      <c r="S11" s="94"/>
      <c r="T11" s="112"/>
      <c r="U11" s="96">
        <f>+D11+E11</f>
        <v>306844.85872332001</v>
      </c>
    </row>
    <row r="12" spans="1:25" s="113" customFormat="1" ht="37.5" customHeight="1" x14ac:dyDescent="0.2">
      <c r="A12" s="99" t="s">
        <v>11</v>
      </c>
      <c r="B12" s="100">
        <v>328915.04483421001</v>
      </c>
      <c r="C12" s="114">
        <v>0</v>
      </c>
      <c r="D12" s="102">
        <v>93988.588676300002</v>
      </c>
      <c r="E12" s="103">
        <v>160805.75313997999</v>
      </c>
      <c r="F12" s="104">
        <f>+E12*100/B12</f>
        <v>48.889753042775624</v>
      </c>
      <c r="G12" s="105">
        <v>54</v>
      </c>
      <c r="H12" s="106">
        <f>+F12-G12</f>
        <v>-5.1102469572243763</v>
      </c>
      <c r="I12" s="107">
        <v>47.67</v>
      </c>
      <c r="J12" s="108">
        <f>+F12-I12</f>
        <v>1.219753042775622</v>
      </c>
      <c r="K12" s="103">
        <v>254794.34181628001</v>
      </c>
      <c r="L12" s="104">
        <f>+K12*100/B12</f>
        <v>77.465091919011897</v>
      </c>
      <c r="M12" s="105">
        <v>77</v>
      </c>
      <c r="N12" s="115">
        <f>+L12-M12</f>
        <v>0.46509191901189695</v>
      </c>
      <c r="O12" s="109">
        <v>73.33</v>
      </c>
      <c r="P12" s="110">
        <f>+L12-O12</f>
        <v>4.1350919190118987</v>
      </c>
      <c r="Q12" s="111">
        <f>+B12-K12</f>
        <v>74120.703017930005</v>
      </c>
      <c r="R12" s="94"/>
      <c r="S12" s="94"/>
      <c r="T12" s="112"/>
      <c r="U12" s="96">
        <f>+D12+E12</f>
        <v>254794.34181627998</v>
      </c>
    </row>
    <row r="13" spans="1:25" ht="31.5" customHeight="1" x14ac:dyDescent="0.2">
      <c r="A13" s="1" t="s">
        <v>28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50"/>
      <c r="P13" s="50"/>
      <c r="Q13" s="51" t="s">
        <v>13</v>
      </c>
      <c r="R13" s="51"/>
      <c r="S13" s="51"/>
    </row>
    <row r="14" spans="1:25" s="65" customFormat="1" ht="67.5" customHeight="1" x14ac:dyDescent="0.2">
      <c r="A14" s="52" t="s">
        <v>1</v>
      </c>
      <c r="B14" s="116" t="s">
        <v>14</v>
      </c>
      <c r="C14" s="54" t="s">
        <v>15</v>
      </c>
      <c r="D14" s="55" t="s">
        <v>16</v>
      </c>
      <c r="E14" s="53" t="s">
        <v>7</v>
      </c>
      <c r="F14" s="56" t="s">
        <v>17</v>
      </c>
      <c r="G14" s="57" t="s">
        <v>18</v>
      </c>
      <c r="H14" s="58" t="s">
        <v>19</v>
      </c>
      <c r="I14" s="59" t="s">
        <v>20</v>
      </c>
      <c r="J14" s="60" t="s">
        <v>19</v>
      </c>
      <c r="K14" s="61" t="s">
        <v>21</v>
      </c>
      <c r="L14" s="56" t="s">
        <v>22</v>
      </c>
      <c r="M14" s="57" t="s">
        <v>18</v>
      </c>
      <c r="N14" s="117" t="s">
        <v>19</v>
      </c>
      <c r="O14" s="59" t="s">
        <v>20</v>
      </c>
      <c r="P14" s="60" t="s">
        <v>19</v>
      </c>
      <c r="Q14" s="118" t="s">
        <v>23</v>
      </c>
      <c r="R14" s="119" t="s">
        <v>24</v>
      </c>
      <c r="S14" s="64" t="s">
        <v>25</v>
      </c>
      <c r="U14" s="66" t="s">
        <v>29</v>
      </c>
      <c r="W14" s="120" t="s">
        <v>30</v>
      </c>
      <c r="X14" s="121" t="s">
        <v>31</v>
      </c>
      <c r="Y14" s="65" t="s">
        <v>27</v>
      </c>
    </row>
    <row r="15" spans="1:25" ht="33" customHeight="1" x14ac:dyDescent="0.2">
      <c r="A15" s="122" t="s">
        <v>32</v>
      </c>
      <c r="B15" s="123"/>
      <c r="C15" s="124"/>
      <c r="D15" s="125"/>
      <c r="E15" s="126"/>
      <c r="F15" s="124"/>
      <c r="G15" s="127"/>
      <c r="H15" s="128"/>
      <c r="I15" s="127"/>
      <c r="J15" s="128"/>
      <c r="K15" s="125"/>
      <c r="L15" s="124"/>
      <c r="M15" s="124"/>
      <c r="N15" s="129"/>
      <c r="O15" s="124"/>
      <c r="P15" s="130"/>
      <c r="Q15" s="125"/>
      <c r="R15" s="125"/>
      <c r="S15" s="131"/>
      <c r="W15" s="132"/>
    </row>
    <row r="16" spans="1:25" s="151" customFormat="1" ht="36" customHeight="1" x14ac:dyDescent="0.2">
      <c r="A16" s="133" t="s">
        <v>9</v>
      </c>
      <c r="B16" s="134">
        <f>+B17+B18</f>
        <v>34018431793.619999</v>
      </c>
      <c r="C16" s="135">
        <f>+C17+C18</f>
        <v>0</v>
      </c>
      <c r="D16" s="136">
        <f>+D17+D18</f>
        <v>2791319816.5800004</v>
      </c>
      <c r="E16" s="137">
        <f>+E17+E18</f>
        <v>25128067783.579998</v>
      </c>
      <c r="F16" s="138">
        <f>+E16*100/B16</f>
        <v>73.866038082016033</v>
      </c>
      <c r="G16" s="139">
        <v>75</v>
      </c>
      <c r="H16" s="140">
        <f>+F16-G16</f>
        <v>-1.1339619179839673</v>
      </c>
      <c r="I16" s="87">
        <v>67.66</v>
      </c>
      <c r="J16" s="141">
        <f>+F16-I16</f>
        <v>6.2060380820160361</v>
      </c>
      <c r="K16" s="142">
        <f>+K17+K18</f>
        <v>27919387600.159996</v>
      </c>
      <c r="L16" s="138">
        <f>+K16*100/B16</f>
        <v>82.071354051647219</v>
      </c>
      <c r="M16" s="139">
        <v>80</v>
      </c>
      <c r="N16" s="143">
        <f>+L16-M16</f>
        <v>2.0713540516472193</v>
      </c>
      <c r="O16" s="91">
        <v>73.67</v>
      </c>
      <c r="P16" s="144">
        <f>+L16-O16</f>
        <v>8.4013540516472176</v>
      </c>
      <c r="Q16" s="145">
        <f>+B16-K16</f>
        <v>6099044193.4600029</v>
      </c>
      <c r="R16" s="94">
        <v>1</v>
      </c>
      <c r="S16" s="94">
        <v>9</v>
      </c>
      <c r="T16" s="146">
        <f>+D16+E16</f>
        <v>27919387600.16</v>
      </c>
      <c r="U16" s="147" t="s">
        <v>33</v>
      </c>
      <c r="V16" s="148"/>
      <c r="W16" s="149">
        <f>+B16-E16</f>
        <v>8890364010.0400009</v>
      </c>
      <c r="X16" s="150">
        <f>+W16*100/B16</f>
        <v>26.133961917983967</v>
      </c>
      <c r="Y16" s="150">
        <f>+F16+X16</f>
        <v>100</v>
      </c>
    </row>
    <row r="17" spans="1:25" ht="36" customHeight="1" x14ac:dyDescent="0.2">
      <c r="A17" s="152" t="s">
        <v>10</v>
      </c>
      <c r="B17" s="153">
        <v>21579591612.16</v>
      </c>
      <c r="C17" s="154">
        <v>0</v>
      </c>
      <c r="D17" s="155">
        <v>138878954.09000003</v>
      </c>
      <c r="E17" s="156">
        <v>18136028569.059998</v>
      </c>
      <c r="F17" s="157">
        <f>+E17*100/B17</f>
        <v>84.04250133649623</v>
      </c>
      <c r="G17" s="158">
        <v>80</v>
      </c>
      <c r="H17" s="159">
        <f>+F17-G17</f>
        <v>4.0425013364962297</v>
      </c>
      <c r="I17" s="107">
        <v>72.33</v>
      </c>
      <c r="J17" s="108">
        <f t="shared" ref="J17:J18" si="0">+F17-I17</f>
        <v>11.712501336496231</v>
      </c>
      <c r="K17" s="160">
        <v>18274907523.149998</v>
      </c>
      <c r="L17" s="157">
        <f>+K17*100/B17</f>
        <v>84.686067519703073</v>
      </c>
      <c r="M17" s="158">
        <v>81</v>
      </c>
      <c r="N17" s="161">
        <f>+L17-M17</f>
        <v>3.686067519703073</v>
      </c>
      <c r="O17" s="109">
        <v>73.33</v>
      </c>
      <c r="P17" s="162">
        <f t="shared" ref="P17" si="1">+L17-O17</f>
        <v>11.356067519703075</v>
      </c>
      <c r="Q17" s="163">
        <f>+B17-K17</f>
        <v>3304684089.0100021</v>
      </c>
      <c r="R17" s="164"/>
      <c r="S17" s="94"/>
      <c r="T17" s="146">
        <f>+D17+E17</f>
        <v>18274907523.149998</v>
      </c>
      <c r="U17" s="66" t="s">
        <v>34</v>
      </c>
      <c r="W17" s="165">
        <f t="shared" ref="W17:W18" si="2">+B17-E17</f>
        <v>3443563043.1000023</v>
      </c>
      <c r="X17" s="26">
        <f t="shared" ref="X17:X18" si="3">+W17*100/B17</f>
        <v>15.957498663503765</v>
      </c>
      <c r="Y17" s="150">
        <f t="shared" ref="Y17:Y18" si="4">+F17+X17</f>
        <v>100</v>
      </c>
    </row>
    <row r="18" spans="1:25" ht="36" customHeight="1" x14ac:dyDescent="0.2">
      <c r="A18" s="166" t="s">
        <v>11</v>
      </c>
      <c r="B18" s="167">
        <v>12438840181.459999</v>
      </c>
      <c r="C18" s="154">
        <v>0</v>
      </c>
      <c r="D18" s="155">
        <v>2652440862.4900002</v>
      </c>
      <c r="E18" s="156">
        <v>6992039214.5200005</v>
      </c>
      <c r="F18" s="157">
        <f>+E18*100/B18</f>
        <v>56.211343762914353</v>
      </c>
      <c r="G18" s="158">
        <v>54</v>
      </c>
      <c r="H18" s="159">
        <f>+F18-G18</f>
        <v>2.2113437629143533</v>
      </c>
      <c r="I18" s="107">
        <v>47.67</v>
      </c>
      <c r="J18" s="108">
        <f t="shared" si="0"/>
        <v>8.5413437629143516</v>
      </c>
      <c r="K18" s="160">
        <v>9644480077.0100002</v>
      </c>
      <c r="L18" s="157">
        <f>+K18*100/B18</f>
        <v>77.535203735353292</v>
      </c>
      <c r="M18" s="158">
        <v>77</v>
      </c>
      <c r="N18" s="161">
        <f>+L18-M18</f>
        <v>0.53520373535329213</v>
      </c>
      <c r="O18" s="109">
        <v>73.33</v>
      </c>
      <c r="P18" s="162">
        <f>+L18-O18</f>
        <v>4.2052037353532938</v>
      </c>
      <c r="Q18" s="163">
        <f>+B18-K18</f>
        <v>2794360104.4499989</v>
      </c>
      <c r="R18" s="164">
        <v>11</v>
      </c>
      <c r="S18" s="94">
        <v>37</v>
      </c>
      <c r="T18" s="146">
        <f>+D18+E18</f>
        <v>9644480077.0100002</v>
      </c>
      <c r="U18" s="66"/>
      <c r="W18" s="165">
        <f t="shared" si="2"/>
        <v>5446800966.9399986</v>
      </c>
      <c r="X18" s="26">
        <f t="shared" si="3"/>
        <v>43.78865623708564</v>
      </c>
      <c r="Y18" s="150">
        <f t="shared" si="4"/>
        <v>100</v>
      </c>
    </row>
    <row r="19" spans="1:25" s="173" customFormat="1" ht="27.75" customHeight="1" x14ac:dyDescent="0.2">
      <c r="A19" s="168" t="s">
        <v>35</v>
      </c>
      <c r="B19" s="169"/>
      <c r="C19" s="170"/>
      <c r="D19" s="169"/>
      <c r="E19" s="169"/>
      <c r="F19" s="170"/>
      <c r="G19" s="170"/>
      <c r="H19" s="171"/>
      <c r="I19" s="171"/>
      <c r="J19" s="171"/>
      <c r="K19" s="172"/>
      <c r="L19" s="170"/>
      <c r="M19" s="170"/>
      <c r="N19" s="170"/>
      <c r="O19" s="170"/>
      <c r="P19" s="170"/>
      <c r="Q19" s="169"/>
      <c r="R19" s="170"/>
      <c r="S19" s="170"/>
      <c r="U19" s="174"/>
    </row>
    <row r="20" spans="1:25" s="185" customFormat="1" ht="86.1" customHeight="1" x14ac:dyDescent="0.2">
      <c r="A20" s="175" t="s">
        <v>1</v>
      </c>
      <c r="B20" s="176" t="s">
        <v>14</v>
      </c>
      <c r="C20" s="177" t="s">
        <v>36</v>
      </c>
      <c r="D20" s="178" t="s">
        <v>37</v>
      </c>
      <c r="E20" s="176" t="s">
        <v>7</v>
      </c>
      <c r="F20" s="179" t="s">
        <v>17</v>
      </c>
      <c r="G20" s="176" t="s">
        <v>38</v>
      </c>
      <c r="H20" s="179" t="s">
        <v>22</v>
      </c>
      <c r="I20" s="180" t="s">
        <v>39</v>
      </c>
      <c r="J20" s="181" t="s">
        <v>40</v>
      </c>
      <c r="K20" s="181" t="s">
        <v>41</v>
      </c>
      <c r="L20" s="182"/>
      <c r="M20" s="182"/>
      <c r="N20" s="183"/>
      <c r="O20" s="183"/>
      <c r="P20" s="183"/>
      <c r="Q20" s="184"/>
      <c r="R20" s="184"/>
      <c r="S20" s="184"/>
      <c r="U20" s="185">
        <v>12</v>
      </c>
      <c r="W20" s="120" t="s">
        <v>23</v>
      </c>
      <c r="X20" s="121" t="s">
        <v>42</v>
      </c>
      <c r="Y20" s="65" t="s">
        <v>27</v>
      </c>
    </row>
    <row r="21" spans="1:25" s="4" customFormat="1" ht="35.25" customHeight="1" x14ac:dyDescent="0.2">
      <c r="A21" s="175" t="s">
        <v>43</v>
      </c>
      <c r="B21" s="186">
        <v>3554892533.6000009</v>
      </c>
      <c r="C21" s="186">
        <v>151364583.46999997</v>
      </c>
      <c r="D21" s="187">
        <v>499036464.49000007</v>
      </c>
      <c r="E21" s="186">
        <v>2900098458.440001</v>
      </c>
      <c r="F21" s="188">
        <f>+E21*100/B21</f>
        <v>81.580481857860917</v>
      </c>
      <c r="G21" s="189">
        <f>+D21+E21</f>
        <v>3399134922.9300013</v>
      </c>
      <c r="H21" s="188">
        <f>+G21*100/B21</f>
        <v>95.618500160052221</v>
      </c>
      <c r="I21" s="189">
        <v>2648671.19</v>
      </c>
      <c r="J21" s="189">
        <v>1744356.0099998093</v>
      </c>
      <c r="K21" s="190">
        <f>+B21-E21</f>
        <v>654794075.15999985</v>
      </c>
      <c r="L21" s="191"/>
      <c r="M21" s="192"/>
      <c r="N21" s="193"/>
      <c r="O21" s="193"/>
      <c r="P21" s="193"/>
      <c r="Q21" s="193"/>
      <c r="R21" s="194"/>
      <c r="S21" s="195"/>
      <c r="U21" s="196">
        <f>C21+D21+N21+Q21</f>
        <v>650401047.96000004</v>
      </c>
      <c r="V21" s="197"/>
      <c r="W21" s="165">
        <f>+B21-G21</f>
        <v>155757610.6699996</v>
      </c>
      <c r="X21" s="198">
        <f>+W21*100/B21</f>
        <v>4.3814998399477796</v>
      </c>
      <c r="Y21" s="150">
        <f>+L21+X21</f>
        <v>4.3814998399477796</v>
      </c>
    </row>
    <row r="22" spans="1:25" s="185" customFormat="1" ht="45.75" hidden="1" customHeight="1" x14ac:dyDescent="0.2">
      <c r="A22" s="199" t="s">
        <v>1</v>
      </c>
      <c r="B22" s="200" t="s">
        <v>14</v>
      </c>
      <c r="C22" s="201"/>
      <c r="D22" s="202"/>
      <c r="E22" s="202" t="s">
        <v>7</v>
      </c>
      <c r="F22" s="203" t="s">
        <v>17</v>
      </c>
      <c r="G22" s="203"/>
      <c r="H22" s="204"/>
      <c r="I22" s="204"/>
      <c r="J22" s="204"/>
      <c r="K22" s="205" t="s">
        <v>38</v>
      </c>
      <c r="L22" s="206" t="s">
        <v>22</v>
      </c>
      <c r="M22" s="206"/>
      <c r="N22" s="207" t="s">
        <v>39</v>
      </c>
      <c r="O22" s="207"/>
      <c r="P22" s="207"/>
      <c r="Q22" s="208" t="s">
        <v>40</v>
      </c>
      <c r="R22" s="208" t="s">
        <v>41</v>
      </c>
      <c r="U22" s="185">
        <v>12</v>
      </c>
      <c r="W22" s="185" t="s">
        <v>44</v>
      </c>
    </row>
    <row r="23" spans="1:25" s="4" customFormat="1" ht="45.75" hidden="1" customHeight="1" x14ac:dyDescent="0.2">
      <c r="A23" s="209" t="s">
        <v>45</v>
      </c>
      <c r="B23" s="210">
        <v>1793749664.25</v>
      </c>
      <c r="C23" s="210">
        <v>41805854.969999999</v>
      </c>
      <c r="D23" s="210">
        <v>306505296.86000001</v>
      </c>
      <c r="E23" s="210">
        <v>1444838780.2199998</v>
      </c>
      <c r="F23" s="211">
        <f>+E23*100/B23</f>
        <v>80.548518503785402</v>
      </c>
      <c r="G23" s="212"/>
      <c r="H23" s="212"/>
      <c r="I23" s="212"/>
      <c r="J23" s="212"/>
      <c r="K23" s="213">
        <v>1751344077.0799999</v>
      </c>
      <c r="L23" s="211">
        <f>+K23*100/B23</f>
        <v>97.635925011435162</v>
      </c>
      <c r="M23" s="214"/>
      <c r="N23" s="215">
        <v>73068.11</v>
      </c>
      <c r="O23" s="215"/>
      <c r="P23" s="215"/>
      <c r="Q23" s="215">
        <v>526664.0900000477</v>
      </c>
      <c r="R23" s="215">
        <v>348910884.03000021</v>
      </c>
      <c r="S23" s="20"/>
      <c r="V23" s="197"/>
    </row>
    <row r="24" spans="1:25" ht="27" customHeight="1" x14ac:dyDescent="0.25">
      <c r="A24" s="216" t="s">
        <v>46</v>
      </c>
      <c r="B24" s="216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U24" s="217">
        <f>D21+E21</f>
        <v>3399134922.9300013</v>
      </c>
    </row>
    <row r="25" spans="1:25" ht="45.75" customHeight="1" x14ac:dyDescent="0.2">
      <c r="A25" s="218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</row>
    <row r="26" spans="1:25" s="226" customFormat="1" ht="45.75" hidden="1" customHeight="1" thickBot="1" x14ac:dyDescent="0.3">
      <c r="A26" s="220"/>
      <c r="B26" s="221" t="s">
        <v>47</v>
      </c>
      <c r="C26" s="222"/>
      <c r="D26" s="223"/>
      <c r="E26" s="223"/>
      <c r="F26" s="222"/>
      <c r="G26" s="222"/>
      <c r="H26" s="224"/>
      <c r="I26" s="224"/>
      <c r="J26" s="224"/>
      <c r="K26" s="225"/>
      <c r="Q26" s="225"/>
      <c r="R26" s="227"/>
    </row>
    <row r="27" spans="1:25" ht="45.75" hidden="1" customHeight="1" x14ac:dyDescent="0.2">
      <c r="A27" s="228" t="s">
        <v>1</v>
      </c>
      <c r="B27" s="229" t="s">
        <v>14</v>
      </c>
      <c r="C27" s="230" t="s">
        <v>16</v>
      </c>
      <c r="D27" s="230"/>
      <c r="E27" s="229"/>
      <c r="F27" s="231"/>
      <c r="G27" s="231"/>
      <c r="H27" s="232"/>
      <c r="I27" s="232"/>
      <c r="J27" s="232"/>
      <c r="K27" s="233"/>
      <c r="L27" s="231"/>
      <c r="M27" s="231"/>
      <c r="Q27" s="234"/>
      <c r="S27" s="235"/>
    </row>
    <row r="28" spans="1:25" s="242" customFormat="1" ht="45.75" hidden="1" customHeight="1" thickBot="1" x14ac:dyDescent="0.25">
      <c r="A28" s="236"/>
      <c r="B28" s="237"/>
      <c r="C28" s="238"/>
      <c r="D28" s="238"/>
      <c r="E28" s="237"/>
      <c r="F28" s="239"/>
      <c r="G28" s="239"/>
      <c r="H28" s="240"/>
      <c r="I28" s="240"/>
      <c r="J28" s="240"/>
      <c r="K28" s="241"/>
      <c r="L28" s="239"/>
      <c r="M28" s="239"/>
      <c r="N28" s="2"/>
      <c r="O28" s="2"/>
      <c r="P28" s="2"/>
      <c r="Q28" s="234"/>
      <c r="R28" s="2"/>
      <c r="S28" s="235"/>
      <c r="T28" s="2"/>
      <c r="U28" s="2"/>
      <c r="V28" s="2"/>
    </row>
    <row r="29" spans="1:25" s="242" customFormat="1" ht="45.75" hidden="1" customHeight="1" thickBot="1" x14ac:dyDescent="0.25">
      <c r="A29" s="243" t="s">
        <v>9</v>
      </c>
      <c r="B29" s="244">
        <f>+B30+B31</f>
        <v>34018431793.619999</v>
      </c>
      <c r="C29" s="244">
        <f>+C30+C31</f>
        <v>2791319816.5800004</v>
      </c>
      <c r="D29" s="244"/>
      <c r="E29" s="245"/>
      <c r="F29" s="246"/>
      <c r="G29" s="247"/>
      <c r="H29" s="248"/>
      <c r="I29" s="248"/>
      <c r="J29" s="248"/>
      <c r="K29" s="245"/>
      <c r="L29" s="249"/>
      <c r="M29" s="250"/>
      <c r="N29" s="2"/>
      <c r="O29" s="2"/>
      <c r="P29" s="2"/>
      <c r="Q29" s="251"/>
      <c r="R29" s="2"/>
      <c r="S29" s="235"/>
      <c r="T29" s="2"/>
      <c r="U29" s="2"/>
      <c r="V29" s="2"/>
    </row>
    <row r="30" spans="1:25" ht="45.75" hidden="1" customHeight="1" thickBot="1" x14ac:dyDescent="0.25">
      <c r="A30" s="243" t="s">
        <v>10</v>
      </c>
      <c r="B30" s="244">
        <f>+B17</f>
        <v>21579591612.16</v>
      </c>
      <c r="C30" s="252">
        <f>+D17</f>
        <v>138878954.09000003</v>
      </c>
      <c r="D30" s="253"/>
      <c r="E30" s="245"/>
      <c r="F30" s="246"/>
      <c r="G30" s="247"/>
      <c r="H30" s="248"/>
      <c r="I30" s="248"/>
      <c r="J30" s="248"/>
      <c r="K30" s="245"/>
      <c r="L30" s="249"/>
      <c r="M30" s="250"/>
      <c r="Q30" s="234"/>
      <c r="S30" s="235"/>
    </row>
    <row r="31" spans="1:25" s="242" customFormat="1" ht="45.75" hidden="1" customHeight="1" thickBot="1" x14ac:dyDescent="0.25">
      <c r="A31" s="243" t="s">
        <v>11</v>
      </c>
      <c r="B31" s="244">
        <f>+B18</f>
        <v>12438840181.459999</v>
      </c>
      <c r="C31" s="252">
        <f>D18</f>
        <v>2652440862.4900002</v>
      </c>
      <c r="D31" s="253"/>
      <c r="E31" s="245"/>
      <c r="F31" s="246"/>
      <c r="G31" s="247"/>
      <c r="H31" s="248"/>
      <c r="I31" s="248"/>
      <c r="J31" s="248"/>
      <c r="K31" s="245"/>
      <c r="L31" s="249"/>
      <c r="M31" s="250"/>
      <c r="N31" s="2"/>
      <c r="O31" s="2"/>
      <c r="P31" s="2"/>
      <c r="Q31" s="234"/>
      <c r="R31" s="2"/>
      <c r="S31" s="235"/>
      <c r="T31" s="2"/>
      <c r="U31" s="2"/>
      <c r="V31" s="2"/>
    </row>
    <row r="32" spans="1:25" s="242" customFormat="1" ht="45.75" hidden="1" customHeight="1" x14ac:dyDescent="0.2">
      <c r="A32" s="2"/>
      <c r="B32" s="223"/>
      <c r="C32" s="222"/>
      <c r="D32" s="223"/>
      <c r="E32" s="224"/>
      <c r="F32" s="2"/>
      <c r="G32" s="2"/>
      <c r="H32" s="234"/>
      <c r="I32" s="234"/>
      <c r="J32" s="234"/>
      <c r="K32" s="2"/>
      <c r="L32" s="2"/>
      <c r="M32" s="2"/>
      <c r="N32" s="5"/>
      <c r="O32" s="5"/>
      <c r="P32" s="5"/>
      <c r="Q32" s="2"/>
      <c r="R32" s="2"/>
    </row>
    <row r="33" spans="1:19" s="242" customFormat="1" ht="45.75" hidden="1" customHeight="1" thickBot="1" x14ac:dyDescent="0.25">
      <c r="A33" s="2"/>
      <c r="B33" s="194"/>
      <c r="C33" s="254"/>
      <c r="D33" s="194"/>
      <c r="E33" s="255"/>
      <c r="F33" s="2"/>
      <c r="G33" s="2"/>
      <c r="H33" s="234"/>
      <c r="I33" s="234"/>
      <c r="J33" s="234"/>
      <c r="K33" s="2"/>
      <c r="L33" s="2"/>
      <c r="M33" s="2"/>
      <c r="N33" s="5"/>
      <c r="O33" s="5"/>
      <c r="P33" s="5"/>
      <c r="Q33" s="2"/>
      <c r="R33" s="2"/>
    </row>
    <row r="34" spans="1:19" s="242" customFormat="1" ht="45.75" hidden="1" customHeight="1" x14ac:dyDescent="0.2">
      <c r="A34" s="228" t="s">
        <v>1</v>
      </c>
      <c r="B34" s="229" t="s">
        <v>14</v>
      </c>
      <c r="C34" s="256" t="s">
        <v>48</v>
      </c>
      <c r="D34" s="231"/>
      <c r="E34" s="233"/>
      <c r="F34" s="231"/>
      <c r="G34" s="2"/>
      <c r="H34" s="2"/>
      <c r="I34" s="2"/>
      <c r="J34" s="2"/>
      <c r="K34" s="234"/>
      <c r="L34" s="2"/>
      <c r="M34" s="2"/>
      <c r="N34" s="2"/>
      <c r="O34" s="2"/>
      <c r="P34" s="2"/>
      <c r="Q34" s="5"/>
      <c r="R34" s="2"/>
      <c r="S34" s="2"/>
    </row>
    <row r="35" spans="1:19" s="242" customFormat="1" ht="45.75" hidden="1" customHeight="1" thickBot="1" x14ac:dyDescent="0.25">
      <c r="A35" s="236"/>
      <c r="B35" s="237"/>
      <c r="C35" s="257"/>
      <c r="D35" s="239"/>
      <c r="E35" s="241"/>
      <c r="F35" s="239"/>
      <c r="G35" s="2"/>
      <c r="H35" s="2"/>
      <c r="I35" s="2"/>
      <c r="J35" s="2"/>
      <c r="K35" s="234"/>
      <c r="L35" s="2"/>
      <c r="M35" s="2"/>
      <c r="N35" s="2"/>
      <c r="O35" s="2"/>
      <c r="P35" s="2"/>
      <c r="Q35" s="5"/>
      <c r="R35" s="2"/>
      <c r="S35" s="2"/>
    </row>
    <row r="36" spans="1:19" s="242" customFormat="1" ht="45.75" hidden="1" customHeight="1" thickBot="1" x14ac:dyDescent="0.25">
      <c r="A36" s="258" t="s">
        <v>9</v>
      </c>
      <c r="B36" s="259">
        <v>2756171351.6100006</v>
      </c>
      <c r="C36" s="260">
        <v>2141187121.77</v>
      </c>
      <c r="D36" s="260"/>
      <c r="E36" s="260"/>
      <c r="F36" s="261"/>
      <c r="G36" s="2"/>
      <c r="H36" s="2"/>
      <c r="I36" s="2"/>
      <c r="J36" s="2"/>
      <c r="K36" s="234"/>
      <c r="L36" s="2"/>
      <c r="M36" s="2"/>
      <c r="N36" s="2"/>
      <c r="O36" s="2"/>
      <c r="P36" s="2"/>
      <c r="Q36" s="5"/>
      <c r="R36" s="2"/>
      <c r="S36" s="2"/>
    </row>
    <row r="37" spans="1:19" s="242" customFormat="1" ht="45.75" hidden="1" customHeight="1" thickBot="1" x14ac:dyDescent="0.25">
      <c r="A37" s="258" t="s">
        <v>49</v>
      </c>
      <c r="B37" s="259">
        <v>2394559480.2300005</v>
      </c>
      <c r="C37" s="260">
        <v>1804632982.97</v>
      </c>
      <c r="D37" s="260"/>
      <c r="E37" s="260"/>
      <c r="F37" s="261"/>
      <c r="G37" s="2"/>
      <c r="H37" s="2"/>
      <c r="I37" s="2"/>
      <c r="J37" s="2"/>
      <c r="K37" s="234"/>
      <c r="L37" s="2"/>
      <c r="M37" s="2"/>
      <c r="N37" s="2"/>
      <c r="O37" s="2"/>
      <c r="P37" s="2"/>
      <c r="Q37" s="5"/>
      <c r="R37" s="2"/>
      <c r="S37" s="2"/>
    </row>
    <row r="38" spans="1:19" s="242" customFormat="1" ht="45.75" hidden="1" customHeight="1" thickBot="1" x14ac:dyDescent="0.25">
      <c r="A38" s="262" t="s">
        <v>50</v>
      </c>
      <c r="B38" s="263">
        <v>26618195.989999998</v>
      </c>
      <c r="C38" s="263">
        <v>24037520.32</v>
      </c>
      <c r="D38" s="263"/>
      <c r="E38" s="263"/>
      <c r="F38" s="264"/>
      <c r="G38" s="2"/>
      <c r="H38" s="2"/>
      <c r="I38" s="2"/>
      <c r="J38" s="2"/>
      <c r="K38" s="234"/>
      <c r="L38" s="2"/>
      <c r="M38" s="2"/>
      <c r="N38" s="2"/>
      <c r="O38" s="2"/>
      <c r="P38" s="2"/>
      <c r="Q38" s="5"/>
      <c r="R38" s="2"/>
      <c r="S38" s="2"/>
    </row>
    <row r="39" spans="1:19" s="242" customFormat="1" ht="45.75" hidden="1" customHeight="1" thickBot="1" x14ac:dyDescent="0.25">
      <c r="A39" s="262" t="s">
        <v>51</v>
      </c>
      <c r="B39" s="263">
        <v>1807911464.2400002</v>
      </c>
      <c r="C39" s="265">
        <v>1659853361.6500001</v>
      </c>
      <c r="D39" s="265"/>
      <c r="E39" s="265"/>
      <c r="F39" s="264"/>
      <c r="G39" s="2"/>
      <c r="H39" s="2"/>
      <c r="I39" s="2"/>
      <c r="J39" s="2"/>
      <c r="K39" s="234"/>
      <c r="L39" s="2"/>
      <c r="M39" s="2"/>
      <c r="N39" s="2"/>
      <c r="O39" s="2"/>
      <c r="P39" s="2"/>
      <c r="Q39" s="5"/>
      <c r="R39" s="2"/>
      <c r="S39" s="2"/>
    </row>
    <row r="40" spans="1:19" s="242" customFormat="1" ht="45.75" hidden="1" customHeight="1" thickBot="1" x14ac:dyDescent="0.25">
      <c r="A40" s="262" t="s">
        <v>52</v>
      </c>
      <c r="B40" s="263">
        <v>560029820</v>
      </c>
      <c r="C40" s="265">
        <v>120742101</v>
      </c>
      <c r="D40" s="265"/>
      <c r="E40" s="265"/>
      <c r="F40" s="264"/>
      <c r="G40" s="2"/>
      <c r="H40" s="2"/>
      <c r="I40" s="2"/>
      <c r="J40" s="2"/>
      <c r="K40" s="234"/>
      <c r="L40" s="2"/>
      <c r="M40" s="2"/>
      <c r="N40" s="2"/>
      <c r="O40" s="2"/>
      <c r="P40" s="2"/>
      <c r="Q40" s="5"/>
      <c r="R40" s="2"/>
      <c r="S40" s="2"/>
    </row>
    <row r="41" spans="1:19" s="242" customFormat="1" ht="45.75" hidden="1" customHeight="1" thickBot="1" x14ac:dyDescent="0.25">
      <c r="A41" s="258" t="s">
        <v>53</v>
      </c>
      <c r="B41" s="259">
        <v>361611871.38</v>
      </c>
      <c r="C41" s="260">
        <v>336554138.79999995</v>
      </c>
      <c r="D41" s="260"/>
      <c r="E41" s="260"/>
      <c r="F41" s="261"/>
      <c r="G41" s="2"/>
      <c r="H41" s="2"/>
      <c r="I41" s="2"/>
      <c r="J41" s="2"/>
      <c r="K41" s="234"/>
      <c r="L41" s="2"/>
      <c r="M41" s="2"/>
      <c r="N41" s="2"/>
      <c r="O41" s="2"/>
      <c r="P41" s="2"/>
      <c r="Q41" s="5"/>
      <c r="R41" s="2"/>
      <c r="S41" s="2"/>
    </row>
    <row r="42" spans="1:19" s="242" customFormat="1" ht="45.75" hidden="1" customHeight="1" thickBot="1" x14ac:dyDescent="0.25">
      <c r="A42" s="2"/>
      <c r="B42" s="5"/>
      <c r="E42" s="5"/>
      <c r="F42" s="198"/>
      <c r="G42" s="2"/>
      <c r="H42" s="2"/>
      <c r="I42" s="2"/>
      <c r="J42" s="2"/>
      <c r="K42" s="234"/>
      <c r="L42" s="2"/>
      <c r="M42" s="2"/>
      <c r="N42" s="2"/>
      <c r="O42" s="2"/>
      <c r="P42" s="2"/>
      <c r="Q42" s="5"/>
      <c r="R42" s="2"/>
      <c r="S42" s="2"/>
    </row>
    <row r="43" spans="1:19" s="242" customFormat="1" ht="45.75" hidden="1" customHeight="1" x14ac:dyDescent="0.2">
      <c r="A43" s="228" t="s">
        <v>14</v>
      </c>
      <c r="B43" s="229" t="s">
        <v>48</v>
      </c>
      <c r="C43" s="256" t="s">
        <v>54</v>
      </c>
      <c r="D43" s="231"/>
      <c r="E43" s="233"/>
      <c r="F43" s="198"/>
      <c r="G43" s="2"/>
      <c r="H43" s="2"/>
      <c r="I43" s="2"/>
      <c r="J43" s="2"/>
      <c r="K43" s="234"/>
      <c r="L43" s="2"/>
      <c r="M43" s="2"/>
      <c r="N43" s="2"/>
      <c r="O43" s="2"/>
      <c r="P43" s="2"/>
      <c r="Q43" s="5"/>
      <c r="R43" s="2"/>
      <c r="S43" s="2"/>
    </row>
    <row r="44" spans="1:19" s="242" customFormat="1" ht="45.75" hidden="1" customHeight="1" thickBot="1" x14ac:dyDescent="0.25">
      <c r="A44" s="236"/>
      <c r="B44" s="237"/>
      <c r="C44" s="257"/>
      <c r="D44" s="239"/>
      <c r="E44" s="241"/>
      <c r="F44" s="198"/>
      <c r="G44" s="2"/>
      <c r="H44" s="2"/>
      <c r="I44" s="2"/>
      <c r="J44" s="2"/>
      <c r="K44" s="234"/>
      <c r="L44" s="2"/>
      <c r="M44" s="2"/>
      <c r="N44" s="2"/>
      <c r="O44" s="2"/>
      <c r="P44" s="2"/>
      <c r="Q44" s="5"/>
      <c r="R44" s="2"/>
      <c r="S44" s="2"/>
    </row>
    <row r="45" spans="1:19" ht="45.75" hidden="1" customHeight="1" thickBot="1" x14ac:dyDescent="0.25">
      <c r="A45" s="266">
        <v>2272.61</v>
      </c>
      <c r="B45" s="241">
        <v>1304.3499999999999</v>
      </c>
      <c r="C45" s="267">
        <v>57.394361549055922</v>
      </c>
      <c r="D45" s="267"/>
      <c r="E45" s="241"/>
    </row>
    <row r="46" spans="1:19" ht="45.75" hidden="1" customHeight="1" x14ac:dyDescent="0.2"/>
    <row r="47" spans="1:19" ht="45.75" hidden="1" customHeight="1" x14ac:dyDescent="0.2"/>
    <row r="48" spans="1:19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thickBot="1" x14ac:dyDescent="0.25">
      <c r="A52" s="249" t="s">
        <v>14</v>
      </c>
      <c r="B52" s="268" t="s">
        <v>55</v>
      </c>
      <c r="C52" s="269" t="s">
        <v>56</v>
      </c>
      <c r="D52" s="270"/>
      <c r="E52" s="271"/>
      <c r="F52" s="272"/>
      <c r="G52" s="273"/>
      <c r="H52" s="274"/>
      <c r="I52" s="275"/>
      <c r="J52" s="275"/>
      <c r="K52" s="276"/>
      <c r="Q52" s="234"/>
      <c r="R52" s="235"/>
    </row>
    <row r="53" spans="1:18" ht="45.75" hidden="1" customHeight="1" thickTop="1" x14ac:dyDescent="0.2">
      <c r="A53" s="249"/>
      <c r="B53" s="213"/>
      <c r="C53" s="249"/>
      <c r="D53" s="277"/>
      <c r="E53" s="278"/>
      <c r="F53" s="279"/>
      <c r="G53" s="280"/>
      <c r="H53" s="281"/>
      <c r="I53" s="280"/>
      <c r="J53" s="280"/>
      <c r="K53" s="282"/>
      <c r="Q53" s="234"/>
      <c r="R53" s="235"/>
    </row>
    <row r="54" spans="1:18" ht="45.75" hidden="1" customHeight="1" x14ac:dyDescent="0.2">
      <c r="A54" s="249" t="s">
        <v>57</v>
      </c>
      <c r="B54" s="213">
        <v>23377.21</v>
      </c>
      <c r="C54" s="283">
        <v>25633.058297030002</v>
      </c>
      <c r="D54" s="284"/>
      <c r="E54" s="268"/>
      <c r="F54" s="279"/>
      <c r="G54" s="280"/>
      <c r="H54" s="281"/>
      <c r="I54" s="280"/>
      <c r="J54" s="280"/>
      <c r="K54" s="282"/>
      <c r="Q54" s="234"/>
      <c r="R54" s="235"/>
    </row>
    <row r="55" spans="1:18" ht="45.75" hidden="1" customHeight="1" x14ac:dyDescent="0.2">
      <c r="A55" s="249" t="s">
        <v>10</v>
      </c>
      <c r="B55" s="213">
        <v>14084.97</v>
      </c>
      <c r="C55" s="283">
        <v>16258.63813388</v>
      </c>
      <c r="D55" s="285"/>
      <c r="E55" s="286"/>
      <c r="F55" s="279"/>
      <c r="G55" s="280"/>
      <c r="H55" s="281"/>
      <c r="I55" s="280"/>
      <c r="J55" s="280"/>
      <c r="K55" s="282"/>
      <c r="Q55" s="234"/>
      <c r="R55" s="235"/>
    </row>
    <row r="56" spans="1:18" ht="45.75" hidden="1" customHeight="1" x14ac:dyDescent="0.2">
      <c r="A56" s="249" t="s">
        <v>11</v>
      </c>
      <c r="B56" s="213">
        <v>9292.24</v>
      </c>
      <c r="C56" s="283">
        <v>9374.42016315</v>
      </c>
      <c r="D56" s="284"/>
      <c r="E56" s="268"/>
      <c r="F56" s="279"/>
      <c r="G56" s="280"/>
      <c r="H56" s="281"/>
      <c r="I56" s="280"/>
      <c r="J56" s="280"/>
      <c r="K56" s="282"/>
      <c r="Q56" s="234"/>
      <c r="R56" s="235"/>
    </row>
    <row r="57" spans="1:18" ht="45.75" hidden="1" customHeight="1" x14ac:dyDescent="0.2">
      <c r="A57" s="242"/>
      <c r="B57" s="287"/>
      <c r="C57" s="288"/>
      <c r="D57" s="287"/>
      <c r="E57" s="287"/>
      <c r="F57" s="279"/>
      <c r="G57" s="280"/>
      <c r="H57" s="281"/>
      <c r="I57" s="280"/>
      <c r="J57" s="280"/>
      <c r="K57" s="282"/>
      <c r="Q57" s="234"/>
      <c r="R57" s="235"/>
    </row>
    <row r="58" spans="1:18" ht="45.75" hidden="1" customHeight="1" x14ac:dyDescent="0.2">
      <c r="A58" s="242"/>
      <c r="B58" s="287"/>
      <c r="C58" s="288"/>
      <c r="D58" s="287"/>
      <c r="E58" s="287"/>
      <c r="F58" s="279"/>
      <c r="G58" s="280"/>
      <c r="H58" s="281"/>
      <c r="I58" s="280"/>
      <c r="J58" s="280"/>
      <c r="K58" s="282"/>
      <c r="Q58" s="234"/>
      <c r="R58" s="235"/>
    </row>
    <row r="59" spans="1:18" ht="45.75" hidden="1" customHeight="1" x14ac:dyDescent="0.2">
      <c r="A59" s="242"/>
      <c r="B59" s="287"/>
      <c r="C59" s="288"/>
      <c r="D59" s="287"/>
      <c r="E59" s="287"/>
      <c r="F59" s="289"/>
      <c r="G59" s="290"/>
      <c r="H59" s="291"/>
      <c r="I59" s="290"/>
      <c r="J59" s="290"/>
      <c r="K59" s="292"/>
      <c r="Q59" s="234"/>
      <c r="R59" s="235"/>
    </row>
    <row r="60" spans="1:18" ht="45.75" hidden="1" customHeight="1" x14ac:dyDescent="0.2">
      <c r="A60" s="242"/>
      <c r="B60" s="287"/>
      <c r="C60" s="288"/>
      <c r="D60" s="287"/>
      <c r="E60" s="287"/>
      <c r="F60" s="293"/>
      <c r="G60" s="280"/>
      <c r="H60" s="294"/>
      <c r="I60" s="295"/>
      <c r="J60" s="295"/>
      <c r="K60" s="296"/>
      <c r="L60" s="251"/>
      <c r="M60" s="297"/>
      <c r="Q60" s="234"/>
      <c r="R60" s="235"/>
    </row>
    <row r="61" spans="1:18" ht="45.75" hidden="1" customHeight="1" x14ac:dyDescent="0.2">
      <c r="A61" s="242"/>
      <c r="F61" s="298"/>
      <c r="G61" s="299"/>
      <c r="H61" s="300"/>
      <c r="I61" s="299"/>
      <c r="J61" s="299"/>
      <c r="K61" s="301"/>
      <c r="Q61" s="234"/>
      <c r="R61" s="235"/>
    </row>
    <row r="62" spans="1:18" ht="45.75" hidden="1" customHeight="1" x14ac:dyDescent="0.2">
      <c r="A62" s="242"/>
      <c r="B62" s="287"/>
      <c r="C62" s="288"/>
      <c r="D62" s="287"/>
      <c r="E62" s="287"/>
      <c r="F62" s="34"/>
      <c r="K62" s="302"/>
    </row>
    <row r="63" spans="1:18" ht="45.75" hidden="1" customHeight="1" thickBot="1" x14ac:dyDescent="0.25">
      <c r="A63" s="303" t="s">
        <v>58</v>
      </c>
      <c r="B63" s="287"/>
      <c r="C63" s="288"/>
      <c r="D63" s="287"/>
      <c r="E63" s="287"/>
      <c r="F63" s="34"/>
      <c r="K63" s="302"/>
    </row>
    <row r="64" spans="1:18" s="309" customFormat="1" ht="45.75" hidden="1" customHeight="1" x14ac:dyDescent="0.2">
      <c r="A64" s="304" t="s">
        <v>1</v>
      </c>
      <c r="B64" s="305" t="s">
        <v>14</v>
      </c>
      <c r="C64" s="230" t="s">
        <v>48</v>
      </c>
      <c r="D64" s="305"/>
      <c r="E64" s="233"/>
      <c r="F64" s="306"/>
      <c r="G64" s="306"/>
      <c r="H64" s="307"/>
      <c r="I64" s="308"/>
      <c r="J64" s="308"/>
      <c r="K64" s="234"/>
      <c r="L64" s="2"/>
      <c r="M64" s="2"/>
      <c r="Q64" s="5"/>
    </row>
    <row r="65" spans="1:17" s="309" customFormat="1" ht="45.75" hidden="1" customHeight="1" thickBot="1" x14ac:dyDescent="0.25">
      <c r="A65" s="310" t="s">
        <v>57</v>
      </c>
      <c r="B65" s="263">
        <f>+B66+B67</f>
        <v>34018431793.619999</v>
      </c>
      <c r="C65" s="263">
        <f>+C66+C67</f>
        <v>25128067783.579998</v>
      </c>
      <c r="D65" s="311"/>
      <c r="E65" s="312"/>
      <c r="F65" s="263"/>
      <c r="G65" s="313"/>
      <c r="H65" s="314"/>
      <c r="I65" s="315"/>
      <c r="J65" s="315"/>
      <c r="K65" s="234"/>
      <c r="L65" s="2"/>
      <c r="M65" s="2"/>
      <c r="Q65" s="5"/>
    </row>
    <row r="66" spans="1:17" s="309" customFormat="1" ht="45.75" hidden="1" customHeight="1" thickBot="1" x14ac:dyDescent="0.25">
      <c r="A66" s="310" t="s">
        <v>10</v>
      </c>
      <c r="B66" s="263">
        <f>+B17</f>
        <v>21579591612.16</v>
      </c>
      <c r="C66" s="316">
        <f>+E17</f>
        <v>18136028569.059998</v>
      </c>
      <c r="D66" s="311"/>
      <c r="E66" s="313"/>
      <c r="F66" s="316"/>
      <c r="G66" s="313"/>
      <c r="H66" s="314"/>
      <c r="I66" s="315"/>
      <c r="J66" s="315"/>
      <c r="K66" s="234"/>
      <c r="L66" s="2"/>
      <c r="M66" s="2"/>
      <c r="Q66" s="5"/>
    </row>
    <row r="67" spans="1:17" s="309" customFormat="1" ht="45.75" hidden="1" customHeight="1" thickBot="1" x14ac:dyDescent="0.25">
      <c r="A67" s="310" t="s">
        <v>11</v>
      </c>
      <c r="B67" s="263">
        <f>+B18</f>
        <v>12438840181.459999</v>
      </c>
      <c r="C67" s="316">
        <f>+E18</f>
        <v>6992039214.5200005</v>
      </c>
      <c r="D67" s="311"/>
      <c r="E67" s="312"/>
      <c r="F67" s="316"/>
      <c r="G67" s="313"/>
      <c r="H67" s="317"/>
      <c r="I67" s="318"/>
      <c r="J67" s="318"/>
      <c r="K67" s="234"/>
      <c r="L67" s="2"/>
      <c r="M67" s="2"/>
      <c r="Q67" s="5"/>
    </row>
    <row r="68" spans="1:17" s="309" customFormat="1" ht="45.75" hidden="1" customHeight="1" x14ac:dyDescent="0.2">
      <c r="B68" s="5"/>
      <c r="C68" s="242"/>
      <c r="D68" s="5"/>
      <c r="E68" s="5"/>
      <c r="F68" s="198"/>
      <c r="G68" s="2"/>
      <c r="K68" s="234"/>
      <c r="L68" s="2"/>
      <c r="M68" s="2"/>
      <c r="Q68" s="5"/>
    </row>
    <row r="69" spans="1:17" s="309" customFormat="1" ht="45.75" hidden="1" customHeight="1" x14ac:dyDescent="0.2">
      <c r="A69" s="319" t="s">
        <v>1</v>
      </c>
      <c r="B69" s="320" t="s">
        <v>14</v>
      </c>
      <c r="C69" s="321" t="s">
        <v>48</v>
      </c>
      <c r="D69" s="320"/>
      <c r="E69" s="278"/>
      <c r="F69" s="322"/>
      <c r="G69" s="2"/>
      <c r="K69" s="234"/>
      <c r="L69" s="2"/>
      <c r="M69" s="2"/>
      <c r="Q69" s="5"/>
    </row>
    <row r="70" spans="1:17" s="309" customFormat="1" ht="45.75" hidden="1" customHeight="1" x14ac:dyDescent="0.2">
      <c r="A70" s="323"/>
      <c r="B70" s="324"/>
      <c r="C70" s="325"/>
      <c r="D70" s="324"/>
      <c r="E70" s="278"/>
      <c r="F70" s="322"/>
      <c r="G70" s="2"/>
      <c r="K70" s="234"/>
      <c r="L70" s="2"/>
      <c r="M70" s="2"/>
      <c r="Q70" s="5"/>
    </row>
    <row r="71" spans="1:17" s="329" customFormat="1" ht="45.75" hidden="1" customHeight="1" x14ac:dyDescent="0.2">
      <c r="A71" s="326" t="s">
        <v>9</v>
      </c>
      <c r="B71" s="327" t="e">
        <f>+#REF!</f>
        <v>#REF!</v>
      </c>
      <c r="C71" s="327" t="e">
        <f>+#REF!</f>
        <v>#REF!</v>
      </c>
      <c r="D71" s="328"/>
      <c r="E71" s="327"/>
      <c r="F71" s="56"/>
      <c r="G71" s="151"/>
      <c r="K71" s="330"/>
      <c r="L71" s="151"/>
      <c r="M71" s="151"/>
      <c r="Q71" s="172"/>
    </row>
    <row r="72" spans="1:17" s="329" customFormat="1" ht="45.75" hidden="1" customHeight="1" x14ac:dyDescent="0.2">
      <c r="A72" s="326" t="s">
        <v>49</v>
      </c>
      <c r="B72" s="327" t="e">
        <f>+#REF!</f>
        <v>#REF!</v>
      </c>
      <c r="C72" s="327" t="e">
        <f>+#REF!</f>
        <v>#REF!</v>
      </c>
      <c r="D72" s="328"/>
      <c r="E72" s="327"/>
      <c r="F72" s="56"/>
      <c r="G72" s="151"/>
      <c r="K72" s="330"/>
      <c r="L72" s="151"/>
      <c r="M72" s="151"/>
      <c r="Q72" s="172"/>
    </row>
    <row r="73" spans="1:17" s="309" customFormat="1" ht="45.75" hidden="1" customHeight="1" x14ac:dyDescent="0.2">
      <c r="A73" s="331" t="s">
        <v>59</v>
      </c>
      <c r="B73" s="332" t="e">
        <f>+#REF!</f>
        <v>#REF!</v>
      </c>
      <c r="C73" s="332" t="e">
        <f>+#REF!</f>
        <v>#REF!</v>
      </c>
      <c r="D73" s="333"/>
      <c r="E73" s="332"/>
      <c r="F73" s="334"/>
      <c r="G73" s="2"/>
      <c r="K73" s="234"/>
      <c r="L73" s="2"/>
      <c r="M73" s="2"/>
      <c r="Q73" s="5"/>
    </row>
    <row r="74" spans="1:17" s="309" customFormat="1" ht="45.75" hidden="1" customHeight="1" x14ac:dyDescent="0.2">
      <c r="A74" s="331" t="s">
        <v>60</v>
      </c>
      <c r="B74" s="332" t="e">
        <f>+#REF!</f>
        <v>#REF!</v>
      </c>
      <c r="C74" s="332" t="e">
        <f>+#REF!</f>
        <v>#REF!</v>
      </c>
      <c r="D74" s="333"/>
      <c r="E74" s="332"/>
      <c r="F74" s="334"/>
      <c r="G74" s="2"/>
      <c r="K74" s="234"/>
      <c r="L74" s="2"/>
      <c r="M74" s="2"/>
      <c r="Q74" s="5"/>
    </row>
    <row r="75" spans="1:17" s="309" customFormat="1" ht="45.75" hidden="1" customHeight="1" x14ac:dyDescent="0.2">
      <c r="A75" s="331" t="s">
        <v>61</v>
      </c>
      <c r="B75" s="332" t="e">
        <f>+#REF!</f>
        <v>#REF!</v>
      </c>
      <c r="C75" s="332" t="e">
        <f>+#REF!</f>
        <v>#REF!</v>
      </c>
      <c r="D75" s="333"/>
      <c r="E75" s="332"/>
      <c r="F75" s="334"/>
      <c r="G75" s="2"/>
      <c r="K75" s="234"/>
      <c r="L75" s="2"/>
      <c r="M75" s="2"/>
      <c r="Q75" s="5"/>
    </row>
    <row r="76" spans="1:17" s="309" customFormat="1" ht="45.75" hidden="1" customHeight="1" x14ac:dyDescent="0.2">
      <c r="A76" s="331" t="s">
        <v>62</v>
      </c>
      <c r="B76" s="332" t="e">
        <f>+#REF!</f>
        <v>#REF!</v>
      </c>
      <c r="C76" s="332" t="e">
        <f>+#REF!</f>
        <v>#REF!</v>
      </c>
      <c r="D76" s="333"/>
      <c r="E76" s="332"/>
      <c r="F76" s="334"/>
      <c r="G76" s="2"/>
      <c r="K76" s="234"/>
      <c r="L76" s="2"/>
      <c r="M76" s="2"/>
      <c r="Q76" s="5"/>
    </row>
    <row r="77" spans="1:17" s="329" customFormat="1" ht="45.75" hidden="1" customHeight="1" x14ac:dyDescent="0.2">
      <c r="A77" s="335" t="s">
        <v>63</v>
      </c>
      <c r="B77" s="327" t="e">
        <f>+#REF!</f>
        <v>#REF!</v>
      </c>
      <c r="C77" s="327" t="e">
        <f>+#REF!</f>
        <v>#REF!</v>
      </c>
      <c r="D77" s="328"/>
      <c r="E77" s="327"/>
      <c r="F77" s="56"/>
      <c r="G77" s="151"/>
      <c r="K77" s="330"/>
      <c r="L77" s="151"/>
      <c r="M77" s="151"/>
      <c r="Q77" s="172"/>
    </row>
    <row r="78" spans="1:17" s="309" customFormat="1" ht="45.75" hidden="1" customHeight="1" x14ac:dyDescent="0.2">
      <c r="A78" s="336" t="s">
        <v>60</v>
      </c>
      <c r="B78" s="332" t="e">
        <f>+#REF!</f>
        <v>#REF!</v>
      </c>
      <c r="C78" s="332" t="e">
        <f>+#REF!</f>
        <v>#REF!</v>
      </c>
      <c r="D78" s="333"/>
      <c r="E78" s="332"/>
      <c r="F78" s="334"/>
      <c r="G78" s="2"/>
      <c r="K78" s="234"/>
      <c r="L78" s="2"/>
      <c r="M78" s="2"/>
      <c r="Q78" s="5"/>
    </row>
    <row r="79" spans="1:17" s="309" customFormat="1" ht="45.75" hidden="1" customHeight="1" x14ac:dyDescent="0.2">
      <c r="A79" s="336" t="s">
        <v>61</v>
      </c>
      <c r="B79" s="332" t="e">
        <f>+#REF!</f>
        <v>#REF!</v>
      </c>
      <c r="C79" s="332" t="e">
        <f>+#REF!</f>
        <v>#REF!</v>
      </c>
      <c r="D79" s="333"/>
      <c r="E79" s="332"/>
      <c r="F79" s="334"/>
      <c r="G79" s="2"/>
      <c r="K79" s="234"/>
      <c r="L79" s="2"/>
      <c r="M79" s="2"/>
      <c r="Q79" s="5"/>
    </row>
    <row r="80" spans="1:17" ht="45.75" hidden="1" customHeight="1" x14ac:dyDescent="0.2"/>
    <row r="81" spans="1:17" ht="45.75" hidden="1" customHeight="1" x14ac:dyDescent="0.2"/>
    <row r="82" spans="1:17" ht="45.75" hidden="1" customHeight="1" x14ac:dyDescent="0.2"/>
    <row r="83" spans="1:17" ht="45.75" hidden="1" customHeight="1" thickBot="1" x14ac:dyDescent="0.25">
      <c r="A83" s="337" t="s">
        <v>64</v>
      </c>
    </row>
    <row r="84" spans="1:17" ht="45.75" hidden="1" customHeight="1" thickBot="1" x14ac:dyDescent="0.25">
      <c r="A84" s="228" t="s">
        <v>1</v>
      </c>
      <c r="B84" s="229" t="s">
        <v>14</v>
      </c>
      <c r="C84" s="338" t="s">
        <v>7</v>
      </c>
      <c r="D84" s="339"/>
      <c r="E84" s="340"/>
      <c r="F84" s="341"/>
      <c r="G84" s="342"/>
      <c r="H84" s="339"/>
      <c r="I84" s="339"/>
      <c r="J84" s="339"/>
      <c r="K84" s="340"/>
      <c r="L84" s="341"/>
      <c r="M84" s="229"/>
      <c r="N84" s="256"/>
      <c r="O84" s="343"/>
      <c r="P84" s="343"/>
      <c r="Q84" s="2"/>
    </row>
    <row r="85" spans="1:17" ht="45.75" hidden="1" customHeight="1" x14ac:dyDescent="0.2">
      <c r="A85" s="344"/>
      <c r="B85" s="345"/>
      <c r="C85" s="229" t="s">
        <v>65</v>
      </c>
      <c r="D85" s="229"/>
      <c r="E85" s="306"/>
      <c r="F85" s="228"/>
      <c r="G85" s="256"/>
      <c r="H85" s="229"/>
      <c r="I85" s="346"/>
      <c r="J85" s="346"/>
      <c r="K85" s="306"/>
      <c r="L85" s="228"/>
      <c r="M85" s="345"/>
      <c r="N85" s="347"/>
      <c r="O85" s="343"/>
      <c r="P85" s="343"/>
      <c r="Q85" s="2"/>
    </row>
    <row r="86" spans="1:17" ht="45.75" hidden="1" customHeight="1" x14ac:dyDescent="0.2">
      <c r="A86" s="344"/>
      <c r="B86" s="345"/>
      <c r="C86" s="345"/>
      <c r="D86" s="345"/>
      <c r="E86" s="306"/>
      <c r="F86" s="344"/>
      <c r="G86" s="347"/>
      <c r="H86" s="345"/>
      <c r="I86" s="346"/>
      <c r="J86" s="346"/>
      <c r="K86" s="306"/>
      <c r="L86" s="344"/>
      <c r="M86" s="345"/>
      <c r="N86" s="347"/>
      <c r="O86" s="343"/>
      <c r="P86" s="343"/>
      <c r="Q86" s="2"/>
    </row>
    <row r="87" spans="1:17" ht="45.75" hidden="1" customHeight="1" thickBot="1" x14ac:dyDescent="0.25">
      <c r="A87" s="236"/>
      <c r="B87" s="237"/>
      <c r="C87" s="237"/>
      <c r="D87" s="237"/>
      <c r="E87" s="348"/>
      <c r="F87" s="236"/>
      <c r="G87" s="257"/>
      <c r="H87" s="237"/>
      <c r="I87" s="241"/>
      <c r="J87" s="241"/>
      <c r="K87" s="239"/>
      <c r="L87" s="236"/>
      <c r="M87" s="237"/>
      <c r="N87" s="257"/>
      <c r="O87" s="343"/>
      <c r="P87" s="343"/>
      <c r="Q87" s="2"/>
    </row>
    <row r="88" spans="1:17" ht="45.75" hidden="1" customHeight="1" thickBot="1" x14ac:dyDescent="0.25">
      <c r="A88" s="243" t="s">
        <v>9</v>
      </c>
      <c r="B88" s="349">
        <f>+B89+B90</f>
        <v>34018431793.619999</v>
      </c>
      <c r="C88" s="349">
        <f>+C89+C90</f>
        <v>25128067783.579998</v>
      </c>
      <c r="D88" s="350"/>
      <c r="E88" s="311"/>
      <c r="F88" s="351"/>
      <c r="G88" s="349"/>
      <c r="H88" s="250"/>
      <c r="I88" s="250"/>
      <c r="J88" s="250"/>
      <c r="K88" s="239"/>
      <c r="L88" s="351"/>
      <c r="M88" s="349"/>
      <c r="N88" s="349"/>
      <c r="O88" s="352"/>
      <c r="P88" s="352"/>
      <c r="Q88" s="2"/>
    </row>
    <row r="89" spans="1:17" ht="45.75" hidden="1" customHeight="1" thickBot="1" x14ac:dyDescent="0.25">
      <c r="A89" s="243" t="s">
        <v>10</v>
      </c>
      <c r="B89" s="349">
        <f>+B17</f>
        <v>21579591612.16</v>
      </c>
      <c r="C89" s="349">
        <f>+E17</f>
        <v>18136028569.059998</v>
      </c>
      <c r="D89" s="350"/>
      <c r="E89" s="311"/>
      <c r="F89" s="351"/>
      <c r="G89" s="349"/>
      <c r="H89" s="250"/>
      <c r="I89" s="250"/>
      <c r="J89" s="250"/>
      <c r="K89" s="239"/>
      <c r="L89" s="351"/>
      <c r="M89" s="349"/>
      <c r="N89" s="349"/>
      <c r="O89" s="352"/>
      <c r="P89" s="352"/>
      <c r="Q89" s="2"/>
    </row>
    <row r="90" spans="1:17" ht="45.75" hidden="1" customHeight="1" thickBot="1" x14ac:dyDescent="0.25">
      <c r="A90" s="243" t="s">
        <v>11</v>
      </c>
      <c r="B90" s="349">
        <f>+B18</f>
        <v>12438840181.459999</v>
      </c>
      <c r="C90" s="349">
        <f>+E18</f>
        <v>6992039214.5200005</v>
      </c>
      <c r="D90" s="350"/>
      <c r="E90" s="311"/>
      <c r="F90" s="351"/>
      <c r="G90" s="349"/>
      <c r="H90" s="250"/>
      <c r="I90" s="250"/>
      <c r="J90" s="250"/>
      <c r="K90" s="239"/>
      <c r="L90" s="351"/>
      <c r="M90" s="349"/>
      <c r="N90" s="349"/>
      <c r="O90" s="352"/>
      <c r="P90" s="352"/>
      <c r="Q90" s="2"/>
    </row>
    <row r="91" spans="1:17" ht="45.75" hidden="1" customHeight="1" x14ac:dyDescent="0.2">
      <c r="C91" s="5"/>
      <c r="D91" s="198"/>
      <c r="E91" s="2"/>
      <c r="F91" s="2"/>
      <c r="G91" s="234"/>
      <c r="K91" s="2"/>
      <c r="M91" s="242"/>
      <c r="N91" s="5"/>
      <c r="O91" s="5"/>
      <c r="P91" s="5"/>
      <c r="Q91" s="2"/>
    </row>
    <row r="92" spans="1:17" ht="45.75" hidden="1" customHeight="1" x14ac:dyDescent="0.2">
      <c r="A92" s="337" t="s">
        <v>66</v>
      </c>
      <c r="C92" s="5"/>
      <c r="D92" s="198"/>
      <c r="E92" s="2"/>
      <c r="F92" s="2"/>
      <c r="G92" s="234"/>
      <c r="K92" s="2"/>
      <c r="M92" s="242"/>
      <c r="N92" s="5"/>
      <c r="O92" s="5"/>
      <c r="P92" s="5"/>
      <c r="Q92" s="2"/>
    </row>
    <row r="93" spans="1:17" ht="45.75" hidden="1" customHeight="1" x14ac:dyDescent="0.2">
      <c r="A93" s="353" t="s">
        <v>1</v>
      </c>
      <c r="B93" s="320" t="s">
        <v>14</v>
      </c>
      <c r="C93" s="278" t="s">
        <v>7</v>
      </c>
      <c r="D93" s="322"/>
      <c r="E93" s="354"/>
      <c r="F93" s="355"/>
      <c r="G93" s="234"/>
      <c r="K93" s="2"/>
      <c r="M93" s="322"/>
      <c r="N93" s="320"/>
      <c r="O93" s="223"/>
      <c r="P93" s="223"/>
      <c r="Q93" s="2"/>
    </row>
    <row r="94" spans="1:17" ht="45.75" hidden="1" customHeight="1" x14ac:dyDescent="0.2">
      <c r="A94" s="356"/>
      <c r="B94" s="324"/>
      <c r="C94" s="278" t="s">
        <v>65</v>
      </c>
      <c r="D94" s="322"/>
      <c r="E94" s="322"/>
      <c r="F94" s="357"/>
      <c r="G94" s="234"/>
      <c r="K94" s="2"/>
      <c r="M94" s="322"/>
      <c r="N94" s="324"/>
      <c r="O94" s="223"/>
      <c r="P94" s="223"/>
      <c r="Q94" s="2"/>
    </row>
    <row r="95" spans="1:17" s="151" customFormat="1" ht="45.75" hidden="1" customHeight="1" x14ac:dyDescent="0.2">
      <c r="A95" s="79" t="s">
        <v>9</v>
      </c>
      <c r="B95" s="284" t="e">
        <f>+#REF!</f>
        <v>#REF!</v>
      </c>
      <c r="C95" s="284" t="e">
        <f>+#REF!</f>
        <v>#REF!</v>
      </c>
      <c r="D95" s="358"/>
      <c r="E95" s="327"/>
      <c r="F95" s="359"/>
      <c r="G95" s="330"/>
      <c r="M95" s="284"/>
      <c r="N95" s="284"/>
      <c r="O95" s="360"/>
      <c r="P95" s="360"/>
    </row>
    <row r="96" spans="1:17" s="151" customFormat="1" ht="45.75" hidden="1" customHeight="1" x14ac:dyDescent="0.2">
      <c r="A96" s="79" t="s">
        <v>49</v>
      </c>
      <c r="B96" s="284" t="e">
        <f>+#REF!</f>
        <v>#REF!</v>
      </c>
      <c r="C96" s="284" t="e">
        <f>+#REF!</f>
        <v>#REF!</v>
      </c>
      <c r="D96" s="358"/>
      <c r="E96" s="327"/>
      <c r="F96" s="359"/>
      <c r="G96" s="330"/>
      <c r="M96" s="284"/>
      <c r="N96" s="284"/>
      <c r="O96" s="360"/>
      <c r="P96" s="360"/>
    </row>
    <row r="97" spans="1:17" ht="45.75" hidden="1" customHeight="1" x14ac:dyDescent="0.2">
      <c r="A97" s="99" t="s">
        <v>59</v>
      </c>
      <c r="B97" s="284" t="e">
        <f>+#REF!</f>
        <v>#REF!</v>
      </c>
      <c r="C97" s="284" t="e">
        <f>+#REF!</f>
        <v>#REF!</v>
      </c>
      <c r="D97" s="361"/>
      <c r="E97" s="332"/>
      <c r="F97" s="362"/>
      <c r="G97" s="234"/>
      <c r="K97" s="2"/>
      <c r="M97" s="284"/>
      <c r="N97" s="284"/>
      <c r="O97" s="360"/>
      <c r="P97" s="360"/>
      <c r="Q97" s="2"/>
    </row>
    <row r="98" spans="1:17" ht="45.75" hidden="1" customHeight="1" x14ac:dyDescent="0.2">
      <c r="A98" s="99" t="s">
        <v>60</v>
      </c>
      <c r="B98" s="284" t="e">
        <f>+#REF!</f>
        <v>#REF!</v>
      </c>
      <c r="C98" s="284" t="e">
        <f>+#REF!</f>
        <v>#REF!</v>
      </c>
      <c r="D98" s="361"/>
      <c r="E98" s="332"/>
      <c r="F98" s="362"/>
      <c r="G98" s="234"/>
      <c r="K98" s="2"/>
      <c r="M98" s="284"/>
      <c r="N98" s="284"/>
      <c r="O98" s="360"/>
      <c r="P98" s="360"/>
      <c r="Q98" s="2"/>
    </row>
    <row r="99" spans="1:17" ht="45.75" hidden="1" customHeight="1" x14ac:dyDescent="0.2">
      <c r="A99" s="99" t="s">
        <v>61</v>
      </c>
      <c r="B99" s="284" t="e">
        <f>+#REF!</f>
        <v>#REF!</v>
      </c>
      <c r="C99" s="284" t="e">
        <f>+#REF!</f>
        <v>#REF!</v>
      </c>
      <c r="D99" s="361"/>
      <c r="E99" s="332"/>
      <c r="F99" s="362"/>
      <c r="G99" s="234"/>
      <c r="K99" s="2"/>
      <c r="M99" s="284"/>
      <c r="N99" s="284"/>
      <c r="O99" s="360"/>
      <c r="P99" s="360"/>
      <c r="Q99" s="2"/>
    </row>
    <row r="100" spans="1:17" ht="45.75" hidden="1" customHeight="1" x14ac:dyDescent="0.2">
      <c r="A100" s="99" t="s">
        <v>62</v>
      </c>
      <c r="B100" s="284" t="e">
        <f>+#REF!</f>
        <v>#REF!</v>
      </c>
      <c r="C100" s="284" t="e">
        <f>+#REF!</f>
        <v>#REF!</v>
      </c>
      <c r="D100" s="361"/>
      <c r="E100" s="332"/>
      <c r="F100" s="362"/>
      <c r="G100" s="234"/>
      <c r="K100" s="2"/>
      <c r="M100" s="284"/>
      <c r="N100" s="284"/>
      <c r="O100" s="360"/>
      <c r="P100" s="360"/>
      <c r="Q100" s="2"/>
    </row>
    <row r="101" spans="1:17" s="151" customFormat="1" ht="45.75" hidden="1" customHeight="1" x14ac:dyDescent="0.2">
      <c r="A101" s="79" t="s">
        <v>63</v>
      </c>
      <c r="B101" s="284" t="e">
        <f>+#REF!</f>
        <v>#REF!</v>
      </c>
      <c r="C101" s="284" t="e">
        <f>+#REF!</f>
        <v>#REF!</v>
      </c>
      <c r="D101" s="358"/>
      <c r="E101" s="327"/>
      <c r="F101" s="359"/>
      <c r="G101" s="330"/>
      <c r="M101" s="284"/>
      <c r="N101" s="284"/>
      <c r="O101" s="360"/>
      <c r="P101" s="360"/>
    </row>
    <row r="102" spans="1:17" ht="45.75" hidden="1" customHeight="1" x14ac:dyDescent="0.2">
      <c r="A102" s="99" t="s">
        <v>60</v>
      </c>
      <c r="B102" s="284" t="e">
        <f>+#REF!</f>
        <v>#REF!</v>
      </c>
      <c r="C102" s="284" t="e">
        <f>+#REF!</f>
        <v>#REF!</v>
      </c>
      <c r="D102" s="361"/>
      <c r="E102" s="332"/>
      <c r="F102" s="362"/>
      <c r="G102" s="234"/>
      <c r="K102" s="2"/>
      <c r="M102" s="284"/>
      <c r="N102" s="284"/>
      <c r="O102" s="360"/>
      <c r="P102" s="360"/>
      <c r="Q102" s="2"/>
    </row>
    <row r="103" spans="1:17" s="363" customFormat="1" ht="45.75" hidden="1" customHeight="1" x14ac:dyDescent="0.2">
      <c r="A103" s="99" t="s">
        <v>61</v>
      </c>
      <c r="B103" s="284" t="e">
        <f>+#REF!</f>
        <v>#REF!</v>
      </c>
      <c r="C103" s="284" t="e">
        <f>+#REF!</f>
        <v>#REF!</v>
      </c>
      <c r="D103" s="361"/>
      <c r="E103" s="332"/>
      <c r="F103" s="362"/>
      <c r="G103" s="234"/>
      <c r="H103" s="2"/>
      <c r="I103" s="2"/>
      <c r="J103" s="2"/>
      <c r="K103" s="2"/>
      <c r="M103" s="284"/>
      <c r="N103" s="284"/>
      <c r="O103" s="360"/>
      <c r="P103" s="360"/>
    </row>
    <row r="104" spans="1:17" s="363" customFormat="1" ht="45.75" hidden="1" customHeight="1" x14ac:dyDescent="0.2">
      <c r="A104" s="2"/>
      <c r="B104" s="5"/>
      <c r="C104" s="242"/>
      <c r="D104" s="5"/>
      <c r="E104" s="5"/>
      <c r="F104" s="198"/>
      <c r="G104" s="2"/>
      <c r="H104" s="2"/>
      <c r="I104" s="2"/>
      <c r="J104" s="2"/>
      <c r="K104" s="234"/>
      <c r="L104" s="2"/>
      <c r="M104" s="2"/>
      <c r="Q104" s="5"/>
    </row>
    <row r="105" spans="1:17" s="363" customFormat="1" ht="45.75" hidden="1" customHeight="1" thickBot="1" x14ac:dyDescent="0.25">
      <c r="A105" s="363" t="s">
        <v>67</v>
      </c>
      <c r="B105" s="5"/>
      <c r="C105" s="242"/>
      <c r="D105" s="5"/>
      <c r="E105" s="5"/>
      <c r="F105" s="198"/>
      <c r="G105" s="2"/>
      <c r="K105" s="234"/>
      <c r="L105" s="2"/>
      <c r="M105" s="2"/>
      <c r="Q105" s="5"/>
    </row>
    <row r="106" spans="1:17" s="363" customFormat="1" ht="45.75" hidden="1" customHeight="1" thickBot="1" x14ac:dyDescent="0.25">
      <c r="A106" s="364" t="s">
        <v>1</v>
      </c>
      <c r="B106" s="229" t="s">
        <v>14</v>
      </c>
      <c r="C106" s="256" t="s">
        <v>16</v>
      </c>
      <c r="D106" s="338"/>
      <c r="E106" s="339"/>
      <c r="F106" s="340"/>
      <c r="G106" s="365"/>
      <c r="H106" s="366"/>
      <c r="I106" s="367"/>
      <c r="J106" s="367"/>
      <c r="K106" s="339"/>
      <c r="L106" s="340"/>
      <c r="M106" s="365"/>
      <c r="Q106" s="5"/>
    </row>
    <row r="107" spans="1:17" s="363" customFormat="1" ht="45.75" hidden="1" customHeight="1" x14ac:dyDescent="0.2">
      <c r="A107" s="368"/>
      <c r="B107" s="345"/>
      <c r="C107" s="347"/>
      <c r="D107" s="229"/>
      <c r="E107" s="229"/>
      <c r="F107" s="306"/>
      <c r="G107" s="256"/>
      <c r="H107" s="364"/>
      <c r="I107" s="369"/>
      <c r="J107" s="369"/>
      <c r="K107" s="229"/>
      <c r="L107" s="306"/>
      <c r="M107" s="256"/>
      <c r="Q107" s="5"/>
    </row>
    <row r="108" spans="1:17" s="363" customFormat="1" ht="45.75" hidden="1" customHeight="1" x14ac:dyDescent="0.2">
      <c r="A108" s="368"/>
      <c r="B108" s="345"/>
      <c r="C108" s="347"/>
      <c r="D108" s="345"/>
      <c r="E108" s="345"/>
      <c r="F108" s="306"/>
      <c r="G108" s="347"/>
      <c r="H108" s="368"/>
      <c r="I108" s="370"/>
      <c r="J108" s="370"/>
      <c r="K108" s="345"/>
      <c r="L108" s="306"/>
      <c r="M108" s="347"/>
      <c r="Q108" s="5"/>
    </row>
    <row r="109" spans="1:17" s="363" customFormat="1" ht="45.75" hidden="1" customHeight="1" thickBot="1" x14ac:dyDescent="0.25">
      <c r="A109" s="371"/>
      <c r="B109" s="237"/>
      <c r="C109" s="257"/>
      <c r="D109" s="237"/>
      <c r="E109" s="237"/>
      <c r="F109" s="348"/>
      <c r="G109" s="257"/>
      <c r="H109" s="371"/>
      <c r="I109" s="372"/>
      <c r="J109" s="372"/>
      <c r="K109" s="237"/>
      <c r="L109" s="239"/>
      <c r="M109" s="257"/>
      <c r="Q109" s="5"/>
    </row>
    <row r="110" spans="1:17" s="363" customFormat="1" ht="45.75" hidden="1" customHeight="1" thickBot="1" x14ac:dyDescent="0.25">
      <c r="A110" s="373" t="s">
        <v>9</v>
      </c>
      <c r="B110" s="316" t="e">
        <f>+B111+B112</f>
        <v>#REF!</v>
      </c>
      <c r="C110" s="374" t="e">
        <f>+C111+C112</f>
        <v>#REF!</v>
      </c>
      <c r="D110" s="316"/>
      <c r="E110" s="241"/>
      <c r="F110" s="239"/>
      <c r="G110" s="267"/>
      <c r="H110" s="375"/>
      <c r="I110" s="375"/>
      <c r="J110" s="375"/>
      <c r="K110" s="241"/>
      <c r="L110" s="239"/>
      <c r="M110" s="267"/>
      <c r="Q110" s="5"/>
    </row>
    <row r="111" spans="1:17" s="363" customFormat="1" ht="45.75" hidden="1" customHeight="1" thickBot="1" x14ac:dyDescent="0.25">
      <c r="A111" s="373" t="s">
        <v>10</v>
      </c>
      <c r="B111" s="316" t="e">
        <f>#REF!</f>
        <v>#REF!</v>
      </c>
      <c r="C111" s="376" t="e">
        <f>#REF!</f>
        <v>#REF!</v>
      </c>
      <c r="D111" s="316"/>
      <c r="E111" s="241"/>
      <c r="F111" s="239"/>
      <c r="G111" s="267"/>
      <c r="H111" s="375"/>
      <c r="I111" s="375"/>
      <c r="J111" s="375"/>
      <c r="K111" s="241"/>
      <c r="L111" s="239"/>
      <c r="M111" s="267"/>
      <c r="Q111" s="5"/>
    </row>
    <row r="112" spans="1:17" ht="45.75" hidden="1" customHeight="1" thickBot="1" x14ac:dyDescent="0.25">
      <c r="A112" s="373" t="s">
        <v>11</v>
      </c>
      <c r="B112" s="316" t="e">
        <f>#REF!</f>
        <v>#REF!</v>
      </c>
      <c r="C112" s="374" t="e">
        <f>#REF!</f>
        <v>#REF!</v>
      </c>
      <c r="D112" s="316"/>
      <c r="E112" s="241"/>
      <c r="F112" s="239"/>
      <c r="G112" s="267"/>
      <c r="H112" s="375"/>
      <c r="I112" s="375"/>
      <c r="J112" s="375"/>
      <c r="K112" s="241"/>
      <c r="L112" s="239"/>
      <c r="M112" s="267"/>
    </row>
    <row r="113" spans="1:17" ht="45.75" hidden="1" customHeight="1" x14ac:dyDescent="0.2"/>
    <row r="114" spans="1:17" ht="45.75" hidden="1" customHeight="1" thickBot="1" x14ac:dyDescent="0.25"/>
    <row r="115" spans="1:17" ht="45.75" hidden="1" customHeight="1" x14ac:dyDescent="0.2">
      <c r="A115" s="377" t="s">
        <v>1</v>
      </c>
      <c r="B115" s="378" t="s">
        <v>14</v>
      </c>
      <c r="C115" s="379" t="s">
        <v>68</v>
      </c>
      <c r="D115" s="378"/>
      <c r="E115" s="378"/>
      <c r="F115" s="380"/>
      <c r="G115" s="380"/>
      <c r="H115" s="381"/>
      <c r="I115" s="382"/>
      <c r="J115" s="382"/>
    </row>
    <row r="116" spans="1:17" ht="45.75" hidden="1" customHeight="1" thickBot="1" x14ac:dyDescent="0.25">
      <c r="A116" s="383"/>
      <c r="B116" s="384"/>
      <c r="C116" s="385" t="s">
        <v>69</v>
      </c>
      <c r="D116" s="384"/>
      <c r="E116" s="384"/>
      <c r="F116" s="386"/>
      <c r="G116" s="386"/>
      <c r="H116" s="387"/>
      <c r="I116" s="382"/>
      <c r="J116" s="382"/>
    </row>
    <row r="117" spans="1:17" s="4" customFormat="1" ht="45.75" hidden="1" customHeight="1" thickTop="1" thickBot="1" x14ac:dyDescent="0.25">
      <c r="A117" s="388" t="s">
        <v>70</v>
      </c>
      <c r="B117" s="389"/>
      <c r="C117" s="390"/>
      <c r="D117" s="389"/>
      <c r="E117" s="389"/>
      <c r="F117" s="390"/>
      <c r="G117" s="390"/>
      <c r="H117" s="391"/>
      <c r="I117" s="392"/>
      <c r="J117" s="392"/>
      <c r="K117" s="234"/>
      <c r="L117" s="2"/>
      <c r="M117" s="2"/>
      <c r="Q117" s="195"/>
    </row>
    <row r="118" spans="1:17" s="4" customFormat="1" ht="45.75" hidden="1" customHeight="1" thickBot="1" x14ac:dyDescent="0.25">
      <c r="A118" s="393" t="s">
        <v>71</v>
      </c>
      <c r="B118" s="394">
        <f>+B16</f>
        <v>34018431793.619999</v>
      </c>
      <c r="C118" s="395" t="s">
        <v>72</v>
      </c>
      <c r="D118" s="396"/>
      <c r="E118" s="396"/>
      <c r="F118" s="397"/>
      <c r="G118" s="398"/>
      <c r="H118" s="399"/>
      <c r="I118" s="400"/>
      <c r="J118" s="400"/>
      <c r="K118" s="401"/>
      <c r="Q118" s="195"/>
    </row>
    <row r="119" spans="1:17" s="4" customFormat="1" ht="45.75" hidden="1" customHeight="1" thickBot="1" x14ac:dyDescent="0.25">
      <c r="A119" s="402" t="s">
        <v>73</v>
      </c>
      <c r="B119" s="394">
        <f>+B17</f>
        <v>21579591612.16</v>
      </c>
      <c r="C119" s="403" t="s">
        <v>72</v>
      </c>
      <c r="D119" s="396"/>
      <c r="E119" s="396"/>
      <c r="F119" s="404"/>
      <c r="G119" s="398"/>
      <c r="H119" s="399"/>
      <c r="I119" s="400"/>
      <c r="J119" s="400"/>
      <c r="K119" s="401"/>
      <c r="Q119" s="195"/>
    </row>
    <row r="120" spans="1:17" ht="45.75" hidden="1" customHeight="1" thickBot="1" x14ac:dyDescent="0.25">
      <c r="A120" s="393" t="s">
        <v>74</v>
      </c>
      <c r="B120" s="394">
        <f>+B18</f>
        <v>12438840181.459999</v>
      </c>
      <c r="C120" s="395" t="s">
        <v>72</v>
      </c>
      <c r="D120" s="396"/>
      <c r="E120" s="396"/>
      <c r="F120" s="397"/>
      <c r="G120" s="398"/>
      <c r="H120" s="399"/>
      <c r="I120" s="400"/>
      <c r="J120" s="400"/>
      <c r="K120" s="401"/>
      <c r="L120" s="4"/>
      <c r="M120" s="4"/>
    </row>
    <row r="121" spans="1:17" ht="45.75" hidden="1" customHeight="1" thickBot="1" x14ac:dyDescent="0.25">
      <c r="A121" s="405" t="s">
        <v>75</v>
      </c>
      <c r="B121" s="406"/>
      <c r="C121" s="407"/>
      <c r="D121" s="406"/>
      <c r="E121" s="406"/>
      <c r="F121" s="407"/>
      <c r="G121" s="407"/>
      <c r="H121" s="408"/>
      <c r="I121" s="392"/>
      <c r="J121" s="392"/>
    </row>
    <row r="122" spans="1:17" ht="45.75" hidden="1" customHeight="1" thickBot="1" x14ac:dyDescent="0.25">
      <c r="A122" s="409" t="s">
        <v>76</v>
      </c>
      <c r="B122" s="396">
        <f>+B21</f>
        <v>3554892533.6000009</v>
      </c>
      <c r="C122" s="410" t="s">
        <v>77</v>
      </c>
      <c r="D122" s="396"/>
      <c r="E122" s="396"/>
      <c r="F122" s="411"/>
      <c r="G122" s="396"/>
      <c r="H122" s="412"/>
      <c r="I122" s="413"/>
      <c r="J122" s="413"/>
    </row>
    <row r="123" spans="1:17" s="151" customFormat="1" ht="45.75" hidden="1" customHeight="1" thickBot="1" x14ac:dyDescent="0.25">
      <c r="A123" s="414" t="s">
        <v>78</v>
      </c>
      <c r="B123" s="415"/>
      <c r="C123" s="416"/>
      <c r="D123" s="415"/>
      <c r="E123" s="415"/>
      <c r="F123" s="416"/>
      <c r="G123" s="416"/>
      <c r="H123" s="417"/>
      <c r="I123" s="418"/>
      <c r="J123" s="418"/>
      <c r="K123" s="234"/>
      <c r="L123" s="2"/>
      <c r="M123" s="2"/>
      <c r="Q123" s="172"/>
    </row>
    <row r="124" spans="1:17" s="151" customFormat="1" ht="45.75" hidden="1" customHeight="1" thickBot="1" x14ac:dyDescent="0.25">
      <c r="A124" s="419" t="s">
        <v>71</v>
      </c>
      <c r="B124" s="420" t="e">
        <f>+B125+B126</f>
        <v>#REF!</v>
      </c>
      <c r="C124" s="420" t="e">
        <f>+C125+C126</f>
        <v>#REF!</v>
      </c>
      <c r="D124" s="420"/>
      <c r="E124" s="420"/>
      <c r="F124" s="421"/>
      <c r="G124" s="420"/>
      <c r="H124" s="422"/>
      <c r="I124" s="423"/>
      <c r="J124" s="423"/>
      <c r="K124" s="330"/>
      <c r="Q124" s="172"/>
    </row>
    <row r="125" spans="1:17" s="151" customFormat="1" ht="45.75" hidden="1" customHeight="1" thickBot="1" x14ac:dyDescent="0.25">
      <c r="A125" s="424" t="s">
        <v>79</v>
      </c>
      <c r="B125" s="420" t="e">
        <f>+#REF!</f>
        <v>#REF!</v>
      </c>
      <c r="C125" s="420" t="e">
        <f>+#REF!</f>
        <v>#REF!</v>
      </c>
      <c r="D125" s="420"/>
      <c r="E125" s="420"/>
      <c r="F125" s="421"/>
      <c r="G125" s="420"/>
      <c r="H125" s="425"/>
      <c r="I125" s="426"/>
      <c r="J125" s="426"/>
      <c r="K125" s="330"/>
      <c r="Q125" s="172"/>
    </row>
    <row r="126" spans="1:17" ht="45.75" hidden="1" customHeight="1" thickBot="1" x14ac:dyDescent="0.25">
      <c r="A126" s="419" t="s">
        <v>80</v>
      </c>
      <c r="B126" s="427" t="e">
        <f>+#REF!</f>
        <v>#REF!</v>
      </c>
      <c r="C126" s="427" t="e">
        <f>+#REF!</f>
        <v>#REF!</v>
      </c>
      <c r="D126" s="427"/>
      <c r="E126" s="427"/>
      <c r="F126" s="421"/>
      <c r="G126" s="420"/>
      <c r="H126" s="422"/>
      <c r="I126" s="423"/>
      <c r="J126" s="423"/>
      <c r="K126" s="330"/>
      <c r="L126" s="151"/>
      <c r="M126" s="151"/>
    </row>
    <row r="127" spans="1:17" ht="45.75" hidden="1" customHeight="1" x14ac:dyDescent="0.2"/>
    <row r="128" spans="1:17" ht="45.75" hidden="1" customHeight="1" x14ac:dyDescent="0.2">
      <c r="K128" s="428"/>
    </row>
    <row r="129" spans="2:5" ht="45.75" hidden="1" customHeight="1" x14ac:dyDescent="0.2"/>
    <row r="130" spans="2:5" ht="45.75" hidden="1" customHeight="1" x14ac:dyDescent="0.2"/>
    <row r="131" spans="2:5" ht="45.75" hidden="1" customHeight="1" x14ac:dyDescent="0.2">
      <c r="B131" s="429"/>
      <c r="E131" s="242"/>
    </row>
    <row r="132" spans="2:5" ht="45.75" hidden="1" customHeight="1" x14ac:dyDescent="0.2"/>
    <row r="133" spans="2:5" ht="45.75" hidden="1" customHeight="1" x14ac:dyDescent="0.2"/>
    <row r="134" spans="2:5" ht="45.75" hidden="1" customHeight="1" x14ac:dyDescent="0.2"/>
    <row r="135" spans="2:5" ht="45.75" hidden="1" customHeight="1" x14ac:dyDescent="0.2"/>
    <row r="136" spans="2:5" ht="45.75" hidden="1" customHeight="1" x14ac:dyDescent="0.2"/>
    <row r="137" spans="2:5" ht="45.75" hidden="1" customHeight="1" x14ac:dyDescent="0.2"/>
    <row r="138" spans="2:5" ht="45.75" hidden="1" customHeight="1" x14ac:dyDescent="0.2"/>
    <row r="139" spans="2:5" ht="45.75" hidden="1" customHeight="1" x14ac:dyDescent="0.2"/>
    <row r="140" spans="2:5" ht="45.75" hidden="1" customHeight="1" x14ac:dyDescent="0.2"/>
    <row r="141" spans="2:5" ht="45.75" hidden="1" customHeight="1" x14ac:dyDescent="0.2"/>
    <row r="142" spans="2:5" ht="45.75" hidden="1" customHeight="1" x14ac:dyDescent="0.2"/>
    <row r="143" spans="2:5" ht="45.75" hidden="1" customHeight="1" x14ac:dyDescent="0.2"/>
    <row r="144" spans="2:5" ht="45.75" hidden="1" customHeight="1" x14ac:dyDescent="0.2"/>
    <row r="145" ht="45.75" hidden="1" customHeight="1" x14ac:dyDescent="0.2"/>
    <row r="146" ht="45.75" hidden="1" customHeight="1" x14ac:dyDescent="0.2"/>
    <row r="147" ht="45.75" hidden="1" customHeight="1" x14ac:dyDescent="0.2"/>
    <row r="148" ht="45.75" hidden="1" customHeight="1" x14ac:dyDescent="0.2"/>
    <row r="149" ht="45.75" hidden="1" customHeight="1" x14ac:dyDescent="0.2"/>
    <row r="150" ht="45.75" hidden="1" customHeight="1" x14ac:dyDescent="0.2"/>
    <row r="151" ht="45.75" hidden="1" customHeight="1" x14ac:dyDescent="0.2"/>
    <row r="152" ht="45.75" hidden="1" customHeight="1" x14ac:dyDescent="0.2"/>
    <row r="153" ht="45.75" hidden="1" customHeight="1" x14ac:dyDescent="0.2"/>
    <row r="154" ht="45.75" hidden="1" customHeight="1" x14ac:dyDescent="0.2"/>
    <row r="155" ht="45.75" hidden="1" customHeight="1" x14ac:dyDescent="0.2"/>
    <row r="156" ht="45.75" hidden="1" customHeight="1" x14ac:dyDescent="0.2"/>
    <row r="157" ht="45.75" hidden="1" customHeight="1" x14ac:dyDescent="0.2"/>
    <row r="158" ht="45.75" hidden="1" customHeight="1" x14ac:dyDescent="0.2"/>
    <row r="159" ht="45.75" hidden="1" customHeight="1" x14ac:dyDescent="0.2"/>
    <row r="160" ht="45.75" hidden="1" customHeight="1" x14ac:dyDescent="0.2"/>
    <row r="161" ht="45.75" hidden="1" customHeight="1" x14ac:dyDescent="0.2"/>
    <row r="162" ht="45.75" hidden="1" customHeight="1" x14ac:dyDescent="0.2"/>
    <row r="163" ht="45.75" hidden="1" customHeight="1" x14ac:dyDescent="0.2"/>
    <row r="164" ht="45.75" hidden="1" customHeight="1" x14ac:dyDescent="0.2"/>
    <row r="165" ht="45.75" hidden="1" customHeight="1" x14ac:dyDescent="0.2"/>
    <row r="166" ht="45.75" hidden="1" customHeight="1" x14ac:dyDescent="0.2"/>
    <row r="167" ht="45.75" hidden="1" customHeight="1" x14ac:dyDescent="0.2"/>
    <row r="168" ht="45.75" hidden="1" customHeight="1" x14ac:dyDescent="0.2"/>
    <row r="169" ht="45.75" hidden="1" customHeight="1" x14ac:dyDescent="0.2"/>
    <row r="170" ht="45.75" hidden="1" customHeight="1" x14ac:dyDescent="0.2"/>
    <row r="171" ht="45.75" hidden="1" customHeight="1" x14ac:dyDescent="0.2"/>
    <row r="172" ht="45.75" hidden="1" customHeight="1" x14ac:dyDescent="0.2"/>
    <row r="173" ht="45.75" hidden="1" customHeight="1" x14ac:dyDescent="0.2"/>
    <row r="174" ht="45.75" hidden="1" customHeight="1" x14ac:dyDescent="0.2"/>
    <row r="175" ht="45.75" hidden="1" customHeight="1" x14ac:dyDescent="0.2"/>
    <row r="176" ht="45.75" hidden="1" customHeight="1" x14ac:dyDescent="0.2"/>
    <row r="177" spans="4:18" ht="45.75" hidden="1" customHeight="1" x14ac:dyDescent="0.2"/>
    <row r="178" spans="4:18" ht="45.75" hidden="1" customHeight="1" x14ac:dyDescent="0.2"/>
    <row r="179" spans="4:18" ht="45.75" hidden="1" customHeight="1" x14ac:dyDescent="0.2"/>
    <row r="180" spans="4:18" ht="45.75" hidden="1" customHeight="1" x14ac:dyDescent="0.2"/>
    <row r="181" spans="4:18" ht="45.75" hidden="1" customHeight="1" x14ac:dyDescent="0.2"/>
    <row r="182" spans="4:18" ht="45.75" customHeight="1" x14ac:dyDescent="0.2">
      <c r="G182" s="430"/>
      <c r="L182" s="194"/>
      <c r="R182" s="431"/>
    </row>
    <row r="184" spans="4:18" ht="45.75" customHeight="1" x14ac:dyDescent="0.2">
      <c r="D184" s="242">
        <f>109+25+13+3+1+1</f>
        <v>152</v>
      </c>
    </row>
  </sheetData>
  <mergeCells count="58">
    <mergeCell ref="H107:H109"/>
    <mergeCell ref="K107:K109"/>
    <mergeCell ref="M107:M109"/>
    <mergeCell ref="A115:A116"/>
    <mergeCell ref="B115:B116"/>
    <mergeCell ref="D115:D116"/>
    <mergeCell ref="E115:E116"/>
    <mergeCell ref="F115:F116"/>
    <mergeCell ref="G115:G116"/>
    <mergeCell ref="A93:A94"/>
    <mergeCell ref="B93:B94"/>
    <mergeCell ref="E93:F93"/>
    <mergeCell ref="N93:N94"/>
    <mergeCell ref="A106:A109"/>
    <mergeCell ref="B106:B109"/>
    <mergeCell ref="C106:C109"/>
    <mergeCell ref="D107:D109"/>
    <mergeCell ref="E107:E109"/>
    <mergeCell ref="G107:G109"/>
    <mergeCell ref="A84:A87"/>
    <mergeCell ref="B84:B87"/>
    <mergeCell ref="M84:M87"/>
    <mergeCell ref="N84:N87"/>
    <mergeCell ref="C85:C87"/>
    <mergeCell ref="D85:D87"/>
    <mergeCell ref="F85:F87"/>
    <mergeCell ref="G85:G87"/>
    <mergeCell ref="H85:H87"/>
    <mergeCell ref="L85:L87"/>
    <mergeCell ref="A43:A44"/>
    <mergeCell ref="B43:B44"/>
    <mergeCell ref="C43:C44"/>
    <mergeCell ref="D52:E52"/>
    <mergeCell ref="A69:A70"/>
    <mergeCell ref="B69:B70"/>
    <mergeCell ref="C69:C70"/>
    <mergeCell ref="D69:D70"/>
    <mergeCell ref="A27:A28"/>
    <mergeCell ref="B27:B28"/>
    <mergeCell ref="E27:E28"/>
    <mergeCell ref="A34:A35"/>
    <mergeCell ref="B34:B35"/>
    <mergeCell ref="C34:C35"/>
    <mergeCell ref="A7:N7"/>
    <mergeCell ref="Q7:S7"/>
    <mergeCell ref="A13:N13"/>
    <mergeCell ref="Q13:S13"/>
    <mergeCell ref="A24:S24"/>
    <mergeCell ref="A25:S25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3622047244094491" right="0.23622047244094491" top="0.39370078740157483" bottom="0.19685039370078741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05 68</vt:lpstr>
      <vt:lpstr>'เป้า 31 05 68'!Print_Area</vt:lpstr>
      <vt:lpstr>'เป้า 31 05 68'!Print_Titles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2025-06-05T03:08:55Z</dcterms:created>
  <dcterms:modified xsi:type="dcterms:W3CDTF">2025-06-05T03:09:55Z</dcterms:modified>
</cp:coreProperties>
</file>