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S\Desktop\"/>
    </mc:Choice>
  </mc:AlternateContent>
  <xr:revisionPtr revIDLastSave="0" documentId="13_ncr:1_{2C81276A-3C55-432D-BEEB-251D4FFDECB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3" i="1" l="1"/>
  <c r="C73" i="1"/>
  <c r="D73" i="1" s="1"/>
  <c r="H73" i="1"/>
  <c r="I73" i="1"/>
  <c r="L73" i="1"/>
  <c r="M73" i="1"/>
  <c r="N73" i="1"/>
  <c r="O73" i="1"/>
  <c r="P73" i="1"/>
  <c r="Q73" i="1"/>
  <c r="B74" i="1"/>
  <c r="C74" i="1"/>
  <c r="D74" i="1"/>
  <c r="E74" i="1"/>
  <c r="H74" i="1"/>
  <c r="I74" i="1"/>
  <c r="L74" i="1"/>
  <c r="M74" i="1"/>
  <c r="N74" i="1"/>
  <c r="O74" i="1"/>
  <c r="P74" i="1"/>
  <c r="Q74" i="1"/>
  <c r="B75" i="1"/>
  <c r="C75" i="1"/>
  <c r="D75" i="1"/>
  <c r="E75" i="1"/>
  <c r="H75" i="1"/>
  <c r="I75" i="1"/>
  <c r="L75" i="1"/>
  <c r="M75" i="1"/>
  <c r="N75" i="1"/>
  <c r="O75" i="1"/>
  <c r="P75" i="1"/>
  <c r="Q75" i="1"/>
  <c r="B76" i="1"/>
  <c r="C76" i="1"/>
  <c r="D76" i="1"/>
  <c r="E76" i="1"/>
  <c r="H76" i="1"/>
  <c r="I76" i="1"/>
  <c r="L76" i="1"/>
  <c r="M76" i="1"/>
  <c r="N76" i="1"/>
  <c r="O76" i="1"/>
  <c r="P76" i="1"/>
  <c r="Q76" i="1"/>
  <c r="B77" i="1"/>
  <c r="C77" i="1"/>
  <c r="D77" i="1" s="1"/>
  <c r="E77" i="1"/>
  <c r="H77" i="1"/>
  <c r="I77" i="1"/>
  <c r="L77" i="1"/>
  <c r="M77" i="1"/>
  <c r="N77" i="1"/>
  <c r="O77" i="1"/>
  <c r="P77" i="1" s="1"/>
  <c r="Q77" i="1"/>
  <c r="B78" i="1"/>
  <c r="C78" i="1"/>
  <c r="C85" i="1" s="1"/>
  <c r="D85" i="1" s="1"/>
  <c r="D78" i="1"/>
  <c r="E78" i="1"/>
  <c r="H78" i="1"/>
  <c r="I78" i="1"/>
  <c r="L78" i="1"/>
  <c r="M78" i="1"/>
  <c r="N78" i="1"/>
  <c r="O78" i="1"/>
  <c r="P78" i="1"/>
  <c r="Q78" i="1"/>
  <c r="B79" i="1"/>
  <c r="C79" i="1"/>
  <c r="D79" i="1" s="1"/>
  <c r="E79" i="1"/>
  <c r="H79" i="1"/>
  <c r="I79" i="1"/>
  <c r="L79" i="1"/>
  <c r="M79" i="1"/>
  <c r="N79" i="1"/>
  <c r="O79" i="1"/>
  <c r="P79" i="1" s="1"/>
  <c r="Q79" i="1"/>
  <c r="B80" i="1"/>
  <c r="C80" i="1"/>
  <c r="D80" i="1"/>
  <c r="E80" i="1"/>
  <c r="H80" i="1"/>
  <c r="I80" i="1"/>
  <c r="L80" i="1"/>
  <c r="M80" i="1"/>
  <c r="N80" i="1"/>
  <c r="O80" i="1"/>
  <c r="P80" i="1"/>
  <c r="Q80" i="1"/>
  <c r="B81" i="1"/>
  <c r="C81" i="1"/>
  <c r="D81" i="1" s="1"/>
  <c r="H81" i="1"/>
  <c r="P81" i="1" s="1"/>
  <c r="I81" i="1"/>
  <c r="L81" i="1"/>
  <c r="M81" i="1"/>
  <c r="N81" i="1"/>
  <c r="O81" i="1"/>
  <c r="Q81" i="1" s="1"/>
  <c r="B82" i="1"/>
  <c r="C82" i="1"/>
  <c r="D82" i="1"/>
  <c r="E82" i="1"/>
  <c r="H82" i="1"/>
  <c r="I82" i="1"/>
  <c r="L82" i="1"/>
  <c r="M82" i="1"/>
  <c r="N82" i="1"/>
  <c r="O82" i="1"/>
  <c r="P82" i="1"/>
  <c r="Q82" i="1"/>
  <c r="B83" i="1"/>
  <c r="C83" i="1"/>
  <c r="D83" i="1" s="1"/>
  <c r="H83" i="1"/>
  <c r="P83" i="1" s="1"/>
  <c r="I83" i="1"/>
  <c r="L83" i="1"/>
  <c r="M83" i="1"/>
  <c r="N83" i="1"/>
  <c r="O83" i="1"/>
  <c r="Q83" i="1" s="1"/>
  <c r="B84" i="1"/>
  <c r="C84" i="1"/>
  <c r="D84" i="1"/>
  <c r="E84" i="1"/>
  <c r="H84" i="1"/>
  <c r="I84" i="1"/>
  <c r="L84" i="1"/>
  <c r="M84" i="1"/>
  <c r="N84" i="1"/>
  <c r="O84" i="1"/>
  <c r="P84" i="1"/>
  <c r="Q84" i="1"/>
  <c r="B85" i="1"/>
  <c r="F85" i="1"/>
  <c r="G85" i="1"/>
  <c r="H85" i="1" s="1"/>
  <c r="I85" i="1"/>
  <c r="J85" i="1"/>
  <c r="K85" i="1"/>
  <c r="L85" i="1" s="1"/>
  <c r="N85" i="1"/>
  <c r="N247" i="1"/>
  <c r="K247" i="1"/>
  <c r="J247" i="1"/>
  <c r="G247" i="1"/>
  <c r="I247" i="1" s="1"/>
  <c r="F247" i="1"/>
  <c r="B247" i="1"/>
  <c r="O246" i="1"/>
  <c r="O245" i="1"/>
  <c r="O244" i="1"/>
  <c r="O243" i="1"/>
  <c r="O242" i="1"/>
  <c r="O241" i="1"/>
  <c r="O240" i="1"/>
  <c r="O239" i="1"/>
  <c r="O238" i="1"/>
  <c r="P238" i="1" s="1"/>
  <c r="M238" i="1"/>
  <c r="L238" i="1"/>
  <c r="I238" i="1"/>
  <c r="H238" i="1"/>
  <c r="C238" i="1"/>
  <c r="E238" i="1" s="1"/>
  <c r="O237" i="1"/>
  <c r="Q237" i="1" s="1"/>
  <c r="M237" i="1"/>
  <c r="L237" i="1"/>
  <c r="I237" i="1"/>
  <c r="H237" i="1"/>
  <c r="C237" i="1"/>
  <c r="E237" i="1" s="1"/>
  <c r="O236" i="1"/>
  <c r="P236" i="1" s="1"/>
  <c r="M236" i="1"/>
  <c r="L236" i="1"/>
  <c r="I236" i="1"/>
  <c r="H236" i="1"/>
  <c r="C236" i="1"/>
  <c r="D236" i="1" s="1"/>
  <c r="P235" i="1"/>
  <c r="O235" i="1"/>
  <c r="M235" i="1"/>
  <c r="L235" i="1"/>
  <c r="I235" i="1"/>
  <c r="H235" i="1"/>
  <c r="C235" i="1"/>
  <c r="E235" i="1" s="1"/>
  <c r="E73" i="1" l="1"/>
  <c r="O85" i="1"/>
  <c r="M85" i="1"/>
  <c r="E85" i="1"/>
  <c r="E83" i="1"/>
  <c r="E81" i="1"/>
  <c r="O247" i="1"/>
  <c r="Q247" i="1" s="1"/>
  <c r="D238" i="1"/>
  <c r="Q238" i="1"/>
  <c r="Q235" i="1"/>
  <c r="L247" i="1"/>
  <c r="M247" i="1"/>
  <c r="C247" i="1"/>
  <c r="E236" i="1"/>
  <c r="P237" i="1"/>
  <c r="D235" i="1"/>
  <c r="Q236" i="1"/>
  <c r="D237" i="1"/>
  <c r="H247" i="1"/>
  <c r="Q85" i="1" l="1"/>
  <c r="P85" i="1"/>
  <c r="P247" i="1"/>
  <c r="D247" i="1"/>
  <c r="E247" i="1"/>
  <c r="N220" i="1" l="1"/>
  <c r="K220" i="1"/>
  <c r="J220" i="1"/>
  <c r="G220" i="1"/>
  <c r="F220" i="1"/>
  <c r="B220" i="1"/>
  <c r="O219" i="1"/>
  <c r="Q219" i="1" s="1"/>
  <c r="M219" i="1"/>
  <c r="L219" i="1"/>
  <c r="I219" i="1"/>
  <c r="H219" i="1"/>
  <c r="C219" i="1"/>
  <c r="D219" i="1" s="1"/>
  <c r="O218" i="1"/>
  <c r="Q218" i="1" s="1"/>
  <c r="M218" i="1"/>
  <c r="L218" i="1"/>
  <c r="I218" i="1"/>
  <c r="H218" i="1"/>
  <c r="C218" i="1"/>
  <c r="E218" i="1" s="1"/>
  <c r="O217" i="1"/>
  <c r="Q217" i="1" s="1"/>
  <c r="M217" i="1"/>
  <c r="L217" i="1"/>
  <c r="I217" i="1"/>
  <c r="H217" i="1"/>
  <c r="E217" i="1"/>
  <c r="C217" i="1"/>
  <c r="D217" i="1" s="1"/>
  <c r="O216" i="1"/>
  <c r="P216" i="1" s="1"/>
  <c r="M216" i="1"/>
  <c r="L216" i="1"/>
  <c r="I216" i="1"/>
  <c r="H216" i="1"/>
  <c r="C216" i="1"/>
  <c r="D216" i="1" s="1"/>
  <c r="O215" i="1"/>
  <c r="Q215" i="1" s="1"/>
  <c r="M215" i="1"/>
  <c r="L215" i="1"/>
  <c r="I215" i="1"/>
  <c r="H215" i="1"/>
  <c r="C215" i="1"/>
  <c r="D215" i="1" s="1"/>
  <c r="O214" i="1"/>
  <c r="Q214" i="1" s="1"/>
  <c r="M214" i="1"/>
  <c r="L214" i="1"/>
  <c r="I214" i="1"/>
  <c r="H214" i="1"/>
  <c r="C214" i="1"/>
  <c r="E214" i="1" s="1"/>
  <c r="O213" i="1"/>
  <c r="Q213" i="1" s="1"/>
  <c r="M213" i="1"/>
  <c r="L213" i="1"/>
  <c r="I213" i="1"/>
  <c r="H213" i="1"/>
  <c r="C213" i="1"/>
  <c r="D213" i="1" s="1"/>
  <c r="Q212" i="1"/>
  <c r="O212" i="1"/>
  <c r="P212" i="1" s="1"/>
  <c r="M212" i="1"/>
  <c r="L212" i="1"/>
  <c r="I212" i="1"/>
  <c r="H212" i="1"/>
  <c r="C212" i="1"/>
  <c r="E212" i="1" s="1"/>
  <c r="O211" i="1"/>
  <c r="Q211" i="1" s="1"/>
  <c r="M211" i="1"/>
  <c r="L211" i="1"/>
  <c r="I211" i="1"/>
  <c r="H211" i="1"/>
  <c r="C211" i="1"/>
  <c r="D211" i="1" s="1"/>
  <c r="Q210" i="1"/>
  <c r="P210" i="1"/>
  <c r="O210" i="1"/>
  <c r="M210" i="1"/>
  <c r="L210" i="1"/>
  <c r="I210" i="1"/>
  <c r="H210" i="1"/>
  <c r="C210" i="1"/>
  <c r="E210" i="1" s="1"/>
  <c r="O209" i="1"/>
  <c r="Q209" i="1" s="1"/>
  <c r="M209" i="1"/>
  <c r="L209" i="1"/>
  <c r="I209" i="1"/>
  <c r="H209" i="1"/>
  <c r="C209" i="1"/>
  <c r="D209" i="1" s="1"/>
  <c r="O208" i="1"/>
  <c r="O220" i="1" s="1"/>
  <c r="M208" i="1"/>
  <c r="L208" i="1"/>
  <c r="I208" i="1"/>
  <c r="H208" i="1"/>
  <c r="C208" i="1"/>
  <c r="D208" i="1" s="1"/>
  <c r="M220" i="1" l="1"/>
  <c r="E213" i="1"/>
  <c r="E211" i="1"/>
  <c r="P218" i="1"/>
  <c r="P214" i="1"/>
  <c r="Q216" i="1"/>
  <c r="P208" i="1"/>
  <c r="E215" i="1"/>
  <c r="Q208" i="1"/>
  <c r="E209" i="1"/>
  <c r="E219" i="1"/>
  <c r="I220" i="1"/>
  <c r="Q220" i="1"/>
  <c r="P220" i="1"/>
  <c r="D212" i="1"/>
  <c r="E208" i="1"/>
  <c r="P209" i="1"/>
  <c r="P213" i="1"/>
  <c r="E216" i="1"/>
  <c r="P217" i="1"/>
  <c r="L220" i="1"/>
  <c r="C220" i="1"/>
  <c r="D210" i="1"/>
  <c r="D214" i="1"/>
  <c r="D218" i="1"/>
  <c r="P211" i="1"/>
  <c r="P215" i="1"/>
  <c r="P219" i="1"/>
  <c r="H220" i="1"/>
  <c r="E220" i="1" l="1"/>
  <c r="D220" i="1"/>
  <c r="K193" i="1" l="1"/>
  <c r="M193" i="1" s="1"/>
  <c r="G193" i="1"/>
  <c r="I193" i="1" s="1"/>
  <c r="O192" i="1"/>
  <c r="P192" i="1" s="1"/>
  <c r="M192" i="1"/>
  <c r="L192" i="1"/>
  <c r="I192" i="1"/>
  <c r="H192" i="1"/>
  <c r="C192" i="1"/>
  <c r="D192" i="1" s="1"/>
  <c r="O191" i="1"/>
  <c r="Q191" i="1" s="1"/>
  <c r="M191" i="1"/>
  <c r="L191" i="1"/>
  <c r="I191" i="1"/>
  <c r="H191" i="1"/>
  <c r="C191" i="1"/>
  <c r="D191" i="1" s="1"/>
  <c r="O190" i="1"/>
  <c r="Q190" i="1" s="1"/>
  <c r="M190" i="1"/>
  <c r="L190" i="1"/>
  <c r="I190" i="1"/>
  <c r="H190" i="1"/>
  <c r="C190" i="1"/>
  <c r="E190" i="1" s="1"/>
  <c r="O189" i="1"/>
  <c r="Q189" i="1" s="1"/>
  <c r="M189" i="1"/>
  <c r="L189" i="1"/>
  <c r="I189" i="1"/>
  <c r="H189" i="1"/>
  <c r="C189" i="1"/>
  <c r="D189" i="1" s="1"/>
  <c r="Q188" i="1"/>
  <c r="P188" i="1"/>
  <c r="O188" i="1"/>
  <c r="M188" i="1"/>
  <c r="L188" i="1"/>
  <c r="I188" i="1"/>
  <c r="H188" i="1"/>
  <c r="C188" i="1"/>
  <c r="D188" i="1" s="1"/>
  <c r="Q187" i="1"/>
  <c r="P187" i="1"/>
  <c r="O187" i="1"/>
  <c r="M187" i="1"/>
  <c r="L187" i="1"/>
  <c r="I187" i="1"/>
  <c r="H187" i="1"/>
  <c r="C187" i="1"/>
  <c r="D187" i="1" s="1"/>
  <c r="Q186" i="1"/>
  <c r="O186" i="1"/>
  <c r="P186" i="1" s="1"/>
  <c r="M186" i="1"/>
  <c r="L186" i="1"/>
  <c r="I186" i="1"/>
  <c r="H186" i="1"/>
  <c r="E186" i="1"/>
  <c r="D186" i="1"/>
  <c r="C186" i="1"/>
  <c r="O185" i="1"/>
  <c r="Q185" i="1" s="1"/>
  <c r="M185" i="1"/>
  <c r="L185" i="1"/>
  <c r="I185" i="1"/>
  <c r="H185" i="1"/>
  <c r="C185" i="1"/>
  <c r="D185" i="1" s="1"/>
  <c r="Q184" i="1"/>
  <c r="P184" i="1"/>
  <c r="O184" i="1"/>
  <c r="M184" i="1"/>
  <c r="L184" i="1"/>
  <c r="I184" i="1"/>
  <c r="H184" i="1"/>
  <c r="C184" i="1"/>
  <c r="D184" i="1" s="1"/>
  <c r="Q183" i="1"/>
  <c r="P183" i="1"/>
  <c r="O183" i="1"/>
  <c r="M183" i="1"/>
  <c r="L183" i="1"/>
  <c r="I183" i="1"/>
  <c r="H183" i="1"/>
  <c r="E183" i="1"/>
  <c r="C183" i="1"/>
  <c r="D183" i="1" s="1"/>
  <c r="O182" i="1"/>
  <c r="Q182" i="1" s="1"/>
  <c r="M182" i="1"/>
  <c r="L182" i="1"/>
  <c r="I182" i="1"/>
  <c r="H182" i="1"/>
  <c r="E182" i="1"/>
  <c r="D182" i="1"/>
  <c r="C182" i="1"/>
  <c r="O181" i="1"/>
  <c r="M181" i="1"/>
  <c r="L181" i="1"/>
  <c r="I181" i="1"/>
  <c r="H181" i="1"/>
  <c r="C181" i="1"/>
  <c r="D181" i="1" s="1"/>
  <c r="P191" i="1" l="1"/>
  <c r="E189" i="1"/>
  <c r="Q192" i="1"/>
  <c r="E191" i="1"/>
  <c r="E185" i="1"/>
  <c r="P190" i="1"/>
  <c r="D190" i="1"/>
  <c r="O193" i="1"/>
  <c r="Q193" i="1" s="1"/>
  <c r="P182" i="1"/>
  <c r="H193" i="1"/>
  <c r="E187" i="1"/>
  <c r="E181" i="1"/>
  <c r="L193" i="1"/>
  <c r="P181" i="1"/>
  <c r="E184" i="1"/>
  <c r="P185" i="1"/>
  <c r="E188" i="1"/>
  <c r="P189" i="1"/>
  <c r="E192" i="1"/>
  <c r="C193" i="1"/>
  <c r="Q181" i="1"/>
  <c r="P193" i="1" l="1"/>
  <c r="E193" i="1"/>
  <c r="D193" i="1"/>
  <c r="N166" i="1" l="1"/>
  <c r="K166" i="1"/>
  <c r="J166" i="1"/>
  <c r="G166" i="1"/>
  <c r="F166" i="1"/>
  <c r="B166" i="1"/>
  <c r="O165" i="1"/>
  <c r="Q165" i="1" s="1"/>
  <c r="M165" i="1"/>
  <c r="L165" i="1"/>
  <c r="I165" i="1"/>
  <c r="H165" i="1"/>
  <c r="C165" i="1"/>
  <c r="D165" i="1" s="1"/>
  <c r="O164" i="1"/>
  <c r="Q164" i="1" s="1"/>
  <c r="M164" i="1"/>
  <c r="L164" i="1"/>
  <c r="I164" i="1"/>
  <c r="H164" i="1"/>
  <c r="C164" i="1"/>
  <c r="E164" i="1" s="1"/>
  <c r="O163" i="1"/>
  <c r="Q163" i="1" s="1"/>
  <c r="M163" i="1"/>
  <c r="L163" i="1"/>
  <c r="I163" i="1"/>
  <c r="H163" i="1"/>
  <c r="E163" i="1"/>
  <c r="C163" i="1"/>
  <c r="D163" i="1" s="1"/>
  <c r="Q162" i="1"/>
  <c r="O162" i="1"/>
  <c r="P162" i="1" s="1"/>
  <c r="M162" i="1"/>
  <c r="L162" i="1"/>
  <c r="I162" i="1"/>
  <c r="H162" i="1"/>
  <c r="C162" i="1"/>
  <c r="E162" i="1" s="1"/>
  <c r="O161" i="1"/>
  <c r="Q161" i="1" s="1"/>
  <c r="M161" i="1"/>
  <c r="L161" i="1"/>
  <c r="I161" i="1"/>
  <c r="H161" i="1"/>
  <c r="C161" i="1"/>
  <c r="D161" i="1" s="1"/>
  <c r="P160" i="1"/>
  <c r="O160" i="1"/>
  <c r="Q160" i="1" s="1"/>
  <c r="M160" i="1"/>
  <c r="L160" i="1"/>
  <c r="I160" i="1"/>
  <c r="H160" i="1"/>
  <c r="C160" i="1"/>
  <c r="E160" i="1" s="1"/>
  <c r="O159" i="1"/>
  <c r="Q159" i="1" s="1"/>
  <c r="M159" i="1"/>
  <c r="L159" i="1"/>
  <c r="I159" i="1"/>
  <c r="H159" i="1"/>
  <c r="C159" i="1"/>
  <c r="D159" i="1" s="1"/>
  <c r="Q158" i="1"/>
  <c r="O158" i="1"/>
  <c r="P158" i="1" s="1"/>
  <c r="M158" i="1"/>
  <c r="L158" i="1"/>
  <c r="I158" i="1"/>
  <c r="H158" i="1"/>
  <c r="C158" i="1"/>
  <c r="E158" i="1" s="1"/>
  <c r="P157" i="1"/>
  <c r="O157" i="1"/>
  <c r="Q157" i="1" s="1"/>
  <c r="M157" i="1"/>
  <c r="L157" i="1"/>
  <c r="I157" i="1"/>
  <c r="H157" i="1"/>
  <c r="C157" i="1"/>
  <c r="D157" i="1" s="1"/>
  <c r="Q156" i="1"/>
  <c r="O156" i="1"/>
  <c r="P156" i="1" s="1"/>
  <c r="M156" i="1"/>
  <c r="L156" i="1"/>
  <c r="I156" i="1"/>
  <c r="H156" i="1"/>
  <c r="C156" i="1"/>
  <c r="E156" i="1" s="1"/>
  <c r="O155" i="1"/>
  <c r="Q155" i="1" s="1"/>
  <c r="M155" i="1"/>
  <c r="L155" i="1"/>
  <c r="I155" i="1"/>
  <c r="H155" i="1"/>
  <c r="C155" i="1"/>
  <c r="D155" i="1" s="1"/>
  <c r="Q154" i="1"/>
  <c r="P154" i="1"/>
  <c r="O154" i="1"/>
  <c r="M154" i="1"/>
  <c r="L154" i="1"/>
  <c r="I154" i="1"/>
  <c r="H154" i="1"/>
  <c r="C154" i="1"/>
  <c r="E154" i="1" s="1"/>
  <c r="E161" i="1" l="1"/>
  <c r="M166" i="1"/>
  <c r="P164" i="1"/>
  <c r="E157" i="1"/>
  <c r="E159" i="1"/>
  <c r="E155" i="1"/>
  <c r="O166" i="1"/>
  <c r="E165" i="1"/>
  <c r="I166" i="1"/>
  <c r="Q166" i="1"/>
  <c r="P166" i="1"/>
  <c r="D154" i="1"/>
  <c r="D158" i="1"/>
  <c r="D162" i="1"/>
  <c r="C166" i="1"/>
  <c r="P155" i="1"/>
  <c r="P159" i="1"/>
  <c r="P163" i="1"/>
  <c r="L166" i="1"/>
  <c r="D156" i="1"/>
  <c r="D160" i="1"/>
  <c r="D164" i="1"/>
  <c r="P161" i="1"/>
  <c r="P165" i="1"/>
  <c r="H166" i="1"/>
  <c r="E166" i="1" l="1"/>
  <c r="D166" i="1"/>
  <c r="N139" i="1" l="1"/>
  <c r="K139" i="1"/>
  <c r="J139" i="1"/>
  <c r="G139" i="1"/>
  <c r="I139" i="1" s="1"/>
  <c r="F139" i="1"/>
  <c r="B139" i="1"/>
  <c r="O138" i="1"/>
  <c r="Q138" i="1" s="1"/>
  <c r="M138" i="1"/>
  <c r="L138" i="1"/>
  <c r="I138" i="1"/>
  <c r="H138" i="1"/>
  <c r="P138" i="1" s="1"/>
  <c r="C138" i="1"/>
  <c r="D138" i="1" s="1"/>
  <c r="Q137" i="1"/>
  <c r="P137" i="1"/>
  <c r="O137" i="1"/>
  <c r="M137" i="1"/>
  <c r="L137" i="1"/>
  <c r="I137" i="1"/>
  <c r="H137" i="1"/>
  <c r="C137" i="1"/>
  <c r="E137" i="1" s="1"/>
  <c r="O136" i="1"/>
  <c r="Q136" i="1" s="1"/>
  <c r="M136" i="1"/>
  <c r="L136" i="1"/>
  <c r="I136" i="1"/>
  <c r="H136" i="1"/>
  <c r="P136" i="1" s="1"/>
  <c r="E136" i="1"/>
  <c r="C136" i="1"/>
  <c r="D136" i="1" s="1"/>
  <c r="P135" i="1"/>
  <c r="O135" i="1"/>
  <c r="Q135" i="1" s="1"/>
  <c r="M135" i="1"/>
  <c r="L135" i="1"/>
  <c r="I135" i="1"/>
  <c r="H135" i="1"/>
  <c r="C135" i="1"/>
  <c r="D135" i="1" s="1"/>
  <c r="O134" i="1"/>
  <c r="Q134" i="1" s="1"/>
  <c r="M134" i="1"/>
  <c r="L134" i="1"/>
  <c r="I134" i="1"/>
  <c r="H134" i="1"/>
  <c r="E134" i="1"/>
  <c r="C134" i="1"/>
  <c r="D134" i="1" s="1"/>
  <c r="O133" i="1"/>
  <c r="Q133" i="1" s="1"/>
  <c r="M133" i="1"/>
  <c r="L133" i="1"/>
  <c r="I133" i="1"/>
  <c r="H133" i="1"/>
  <c r="C133" i="1"/>
  <c r="E133" i="1" s="1"/>
  <c r="O132" i="1"/>
  <c r="Q132" i="1" s="1"/>
  <c r="M132" i="1"/>
  <c r="L132" i="1"/>
  <c r="I132" i="1"/>
  <c r="H132" i="1"/>
  <c r="C132" i="1"/>
  <c r="D132" i="1" s="1"/>
  <c r="O131" i="1"/>
  <c r="Q131" i="1" s="1"/>
  <c r="M131" i="1"/>
  <c r="L131" i="1"/>
  <c r="I131" i="1"/>
  <c r="H131" i="1"/>
  <c r="C131" i="1"/>
  <c r="E131" i="1" s="1"/>
  <c r="O130" i="1"/>
  <c r="Q130" i="1" s="1"/>
  <c r="M130" i="1"/>
  <c r="L130" i="1"/>
  <c r="I130" i="1"/>
  <c r="H130" i="1"/>
  <c r="C130" i="1"/>
  <c r="D130" i="1" s="1"/>
  <c r="O129" i="1"/>
  <c r="Q129" i="1" s="1"/>
  <c r="M129" i="1"/>
  <c r="L129" i="1"/>
  <c r="I129" i="1"/>
  <c r="H129" i="1"/>
  <c r="C129" i="1"/>
  <c r="E129" i="1" s="1"/>
  <c r="O128" i="1"/>
  <c r="Q128" i="1" s="1"/>
  <c r="M128" i="1"/>
  <c r="L128" i="1"/>
  <c r="I128" i="1"/>
  <c r="H128" i="1"/>
  <c r="E128" i="1"/>
  <c r="C128" i="1"/>
  <c r="D128" i="1" s="1"/>
  <c r="Q127" i="1"/>
  <c r="O127" i="1"/>
  <c r="M127" i="1"/>
  <c r="L127" i="1"/>
  <c r="I127" i="1"/>
  <c r="H127" i="1"/>
  <c r="C127" i="1"/>
  <c r="E127" i="1" s="1"/>
  <c r="P133" i="1" l="1"/>
  <c r="O139" i="1"/>
  <c r="P129" i="1"/>
  <c r="P131" i="1"/>
  <c r="P134" i="1"/>
  <c r="P127" i="1"/>
  <c r="P130" i="1"/>
  <c r="E138" i="1"/>
  <c r="H139" i="1"/>
  <c r="E130" i="1"/>
  <c r="E132" i="1"/>
  <c r="M139" i="1"/>
  <c r="Q139" i="1"/>
  <c r="P139" i="1"/>
  <c r="D127" i="1"/>
  <c r="C139" i="1"/>
  <c r="D131" i="1"/>
  <c r="P128" i="1"/>
  <c r="P132" i="1"/>
  <c r="E135" i="1"/>
  <c r="L139" i="1"/>
  <c r="D129" i="1"/>
  <c r="D133" i="1"/>
  <c r="D137" i="1"/>
  <c r="E139" i="1" l="1"/>
  <c r="D139" i="1"/>
  <c r="N112" i="1" l="1"/>
  <c r="K112" i="1"/>
  <c r="J112" i="1"/>
  <c r="G112" i="1"/>
  <c r="I112" i="1" s="1"/>
  <c r="F112" i="1"/>
  <c r="B112" i="1"/>
  <c r="O111" i="1"/>
  <c r="Q111" i="1" s="1"/>
  <c r="M111" i="1"/>
  <c r="L111" i="1"/>
  <c r="P111" i="1" s="1"/>
  <c r="I111" i="1"/>
  <c r="H111" i="1"/>
  <c r="C111" i="1"/>
  <c r="D111" i="1" s="1"/>
  <c r="O110" i="1"/>
  <c r="Q110" i="1" s="1"/>
  <c r="M110" i="1"/>
  <c r="L110" i="1"/>
  <c r="P110" i="1" s="1"/>
  <c r="I110" i="1"/>
  <c r="H110" i="1"/>
  <c r="C110" i="1"/>
  <c r="E110" i="1" s="1"/>
  <c r="O109" i="1"/>
  <c r="Q109" i="1" s="1"/>
  <c r="M109" i="1"/>
  <c r="L109" i="1"/>
  <c r="I109" i="1"/>
  <c r="H109" i="1"/>
  <c r="E109" i="1"/>
  <c r="C109" i="1"/>
  <c r="D109" i="1" s="1"/>
  <c r="O108" i="1"/>
  <c r="Q108" i="1" s="1"/>
  <c r="M108" i="1"/>
  <c r="L108" i="1"/>
  <c r="I108" i="1"/>
  <c r="H108" i="1"/>
  <c r="P108" i="1" s="1"/>
  <c r="C108" i="1"/>
  <c r="E108" i="1" s="1"/>
  <c r="P107" i="1"/>
  <c r="O107" i="1"/>
  <c r="Q107" i="1" s="1"/>
  <c r="M107" i="1"/>
  <c r="L107" i="1"/>
  <c r="I107" i="1"/>
  <c r="H107" i="1"/>
  <c r="E107" i="1"/>
  <c r="C107" i="1"/>
  <c r="D107" i="1" s="1"/>
  <c r="O106" i="1"/>
  <c r="Q106" i="1" s="1"/>
  <c r="M106" i="1"/>
  <c r="L106" i="1"/>
  <c r="I106" i="1"/>
  <c r="H106" i="1"/>
  <c r="C106" i="1"/>
  <c r="E106" i="1" s="1"/>
  <c r="O105" i="1"/>
  <c r="Q105" i="1" s="1"/>
  <c r="M105" i="1"/>
  <c r="L105" i="1"/>
  <c r="I105" i="1"/>
  <c r="H105" i="1"/>
  <c r="C105" i="1"/>
  <c r="D105" i="1" s="1"/>
  <c r="Q104" i="1"/>
  <c r="P104" i="1"/>
  <c r="O104" i="1"/>
  <c r="M104" i="1"/>
  <c r="L104" i="1"/>
  <c r="I104" i="1"/>
  <c r="H104" i="1"/>
  <c r="C104" i="1"/>
  <c r="E104" i="1" s="1"/>
  <c r="P103" i="1"/>
  <c r="O103" i="1"/>
  <c r="Q103" i="1" s="1"/>
  <c r="M103" i="1"/>
  <c r="L103" i="1"/>
  <c r="I103" i="1"/>
  <c r="H103" i="1"/>
  <c r="C103" i="1"/>
  <c r="D103" i="1" s="1"/>
  <c r="Q102" i="1"/>
  <c r="P102" i="1"/>
  <c r="O102" i="1"/>
  <c r="M102" i="1"/>
  <c r="L102" i="1"/>
  <c r="I102" i="1"/>
  <c r="H102" i="1"/>
  <c r="C102" i="1"/>
  <c r="E102" i="1" s="1"/>
  <c r="O101" i="1"/>
  <c r="Q101" i="1" s="1"/>
  <c r="M101" i="1"/>
  <c r="L101" i="1"/>
  <c r="I101" i="1"/>
  <c r="H101" i="1"/>
  <c r="E101" i="1"/>
  <c r="C101" i="1"/>
  <c r="D101" i="1" s="1"/>
  <c r="P100" i="1"/>
  <c r="O100" i="1"/>
  <c r="M100" i="1"/>
  <c r="L100" i="1"/>
  <c r="I100" i="1"/>
  <c r="H100" i="1"/>
  <c r="C100" i="1"/>
  <c r="E100" i="1" s="1"/>
  <c r="P106" i="1" l="1"/>
  <c r="H112" i="1"/>
  <c r="O112" i="1"/>
  <c r="Q100" i="1"/>
  <c r="E105" i="1"/>
  <c r="P109" i="1"/>
  <c r="M112" i="1"/>
  <c r="Q112" i="1"/>
  <c r="P112" i="1"/>
  <c r="E111" i="1"/>
  <c r="D104" i="1"/>
  <c r="D108" i="1"/>
  <c r="C112" i="1"/>
  <c r="D100" i="1"/>
  <c r="P101" i="1"/>
  <c r="P105" i="1"/>
  <c r="L112" i="1"/>
  <c r="E103" i="1"/>
  <c r="D102" i="1"/>
  <c r="D106" i="1"/>
  <c r="D110" i="1"/>
  <c r="E112" i="1" l="1"/>
  <c r="D112" i="1"/>
  <c r="K59" i="1" l="1"/>
  <c r="M59" i="1" s="1"/>
  <c r="G59" i="1"/>
  <c r="I59" i="1" s="1"/>
  <c r="Q58" i="1"/>
  <c r="P58" i="1"/>
  <c r="O58" i="1"/>
  <c r="M58" i="1"/>
  <c r="L58" i="1"/>
  <c r="I58" i="1"/>
  <c r="H58" i="1"/>
  <c r="C58" i="1"/>
  <c r="D58" i="1" s="1"/>
  <c r="O57" i="1"/>
  <c r="Q57" i="1" s="1"/>
  <c r="M57" i="1"/>
  <c r="L57" i="1"/>
  <c r="I57" i="1"/>
  <c r="H57" i="1"/>
  <c r="C57" i="1"/>
  <c r="D57" i="1" s="1"/>
  <c r="O56" i="1"/>
  <c r="P56" i="1" s="1"/>
  <c r="M56" i="1"/>
  <c r="L56" i="1"/>
  <c r="I56" i="1"/>
  <c r="H56" i="1"/>
  <c r="E56" i="1"/>
  <c r="D56" i="1"/>
  <c r="C56" i="1"/>
  <c r="O55" i="1"/>
  <c r="Q55" i="1" s="1"/>
  <c r="M55" i="1"/>
  <c r="L55" i="1"/>
  <c r="I55" i="1"/>
  <c r="H55" i="1"/>
  <c r="E55" i="1"/>
  <c r="D55" i="1"/>
  <c r="C55" i="1"/>
  <c r="Q54" i="1"/>
  <c r="P54" i="1"/>
  <c r="O54" i="1"/>
  <c r="M54" i="1"/>
  <c r="L54" i="1"/>
  <c r="I54" i="1"/>
  <c r="H54" i="1"/>
  <c r="C54" i="1"/>
  <c r="D54" i="1" s="1"/>
  <c r="O53" i="1"/>
  <c r="Q53" i="1" s="1"/>
  <c r="M53" i="1"/>
  <c r="L53" i="1"/>
  <c r="I53" i="1"/>
  <c r="H53" i="1"/>
  <c r="C53" i="1"/>
  <c r="D53" i="1" s="1"/>
  <c r="O52" i="1"/>
  <c r="P52" i="1" s="1"/>
  <c r="M52" i="1"/>
  <c r="L52" i="1"/>
  <c r="I52" i="1"/>
  <c r="H52" i="1"/>
  <c r="E52" i="1"/>
  <c r="D52" i="1"/>
  <c r="C52" i="1"/>
  <c r="O51" i="1"/>
  <c r="Q51" i="1" s="1"/>
  <c r="M51" i="1"/>
  <c r="L51" i="1"/>
  <c r="I51" i="1"/>
  <c r="H51" i="1"/>
  <c r="C51" i="1"/>
  <c r="E51" i="1" s="1"/>
  <c r="O50" i="1"/>
  <c r="P50" i="1" s="1"/>
  <c r="M50" i="1"/>
  <c r="L50" i="1"/>
  <c r="I50" i="1"/>
  <c r="H50" i="1"/>
  <c r="C50" i="1"/>
  <c r="D50" i="1" s="1"/>
  <c r="O49" i="1"/>
  <c r="Q49" i="1" s="1"/>
  <c r="M49" i="1"/>
  <c r="L49" i="1"/>
  <c r="I49" i="1"/>
  <c r="H49" i="1"/>
  <c r="C49" i="1"/>
  <c r="E49" i="1" s="1"/>
  <c r="O48" i="1"/>
  <c r="P48" i="1" s="1"/>
  <c r="M48" i="1"/>
  <c r="L48" i="1"/>
  <c r="I48" i="1"/>
  <c r="H48" i="1"/>
  <c r="C48" i="1"/>
  <c r="E48" i="1" s="1"/>
  <c r="O47" i="1"/>
  <c r="M47" i="1"/>
  <c r="L47" i="1"/>
  <c r="I47" i="1"/>
  <c r="H47" i="1"/>
  <c r="C47" i="1"/>
  <c r="O59" i="1" l="1"/>
  <c r="P59" i="1" s="1"/>
  <c r="C59" i="1"/>
  <c r="Q48" i="1"/>
  <c r="Q50" i="1"/>
  <c r="D47" i="1"/>
  <c r="D48" i="1"/>
  <c r="E53" i="1"/>
  <c r="E57" i="1"/>
  <c r="E47" i="1"/>
  <c r="Q52" i="1"/>
  <c r="Q56" i="1"/>
  <c r="E59" i="1"/>
  <c r="D59" i="1"/>
  <c r="P49" i="1"/>
  <c r="P53" i="1"/>
  <c r="P57" i="1"/>
  <c r="H59" i="1"/>
  <c r="D49" i="1"/>
  <c r="L59" i="1"/>
  <c r="P47" i="1"/>
  <c r="E50" i="1"/>
  <c r="P51" i="1"/>
  <c r="E54" i="1"/>
  <c r="P55" i="1"/>
  <c r="E58" i="1"/>
  <c r="Q47" i="1"/>
  <c r="Q59" i="1" s="1"/>
  <c r="D51" i="1"/>
  <c r="K39" i="1" l="1"/>
  <c r="J39" i="1"/>
  <c r="L39" i="1" s="1"/>
  <c r="G39" i="1"/>
  <c r="F39" i="1"/>
  <c r="O38" i="1"/>
  <c r="N38" i="1"/>
  <c r="M38" i="1"/>
  <c r="L38" i="1"/>
  <c r="I38" i="1"/>
  <c r="H38" i="1"/>
  <c r="C38" i="1"/>
  <c r="B38" i="1"/>
  <c r="O37" i="1"/>
  <c r="N37" i="1"/>
  <c r="Q37" i="1" s="1"/>
  <c r="M37" i="1"/>
  <c r="L37" i="1"/>
  <c r="I37" i="1"/>
  <c r="H37" i="1"/>
  <c r="C37" i="1"/>
  <c r="B37" i="1"/>
  <c r="E37" i="1" s="1"/>
  <c r="O36" i="1"/>
  <c r="N36" i="1"/>
  <c r="M36" i="1"/>
  <c r="L36" i="1"/>
  <c r="I36" i="1"/>
  <c r="H36" i="1"/>
  <c r="C36" i="1"/>
  <c r="B36" i="1"/>
  <c r="O35" i="1"/>
  <c r="N35" i="1"/>
  <c r="Q35" i="1" s="1"/>
  <c r="M35" i="1"/>
  <c r="L35" i="1"/>
  <c r="I35" i="1"/>
  <c r="H35" i="1"/>
  <c r="C35" i="1"/>
  <c r="B35" i="1"/>
  <c r="E35" i="1" s="1"/>
  <c r="O34" i="1"/>
  <c r="N34" i="1"/>
  <c r="M34" i="1"/>
  <c r="L34" i="1"/>
  <c r="I34" i="1"/>
  <c r="H34" i="1"/>
  <c r="C34" i="1"/>
  <c r="B34" i="1"/>
  <c r="O33" i="1"/>
  <c r="N33" i="1"/>
  <c r="P33" i="1" s="1"/>
  <c r="M33" i="1"/>
  <c r="L33" i="1"/>
  <c r="I33" i="1"/>
  <c r="H33" i="1"/>
  <c r="C33" i="1"/>
  <c r="B33" i="1"/>
  <c r="D33" i="1" s="1"/>
  <c r="O32" i="1"/>
  <c r="N32" i="1"/>
  <c r="M32" i="1"/>
  <c r="L32" i="1"/>
  <c r="I32" i="1"/>
  <c r="H32" i="1"/>
  <c r="C32" i="1"/>
  <c r="B32" i="1"/>
  <c r="O31" i="1"/>
  <c r="N31" i="1"/>
  <c r="Q31" i="1" s="1"/>
  <c r="M31" i="1"/>
  <c r="L31" i="1"/>
  <c r="I31" i="1"/>
  <c r="H31" i="1"/>
  <c r="C31" i="1"/>
  <c r="B31" i="1"/>
  <c r="E31" i="1" s="1"/>
  <c r="O30" i="1"/>
  <c r="N30" i="1"/>
  <c r="M30" i="1"/>
  <c r="L30" i="1"/>
  <c r="I30" i="1"/>
  <c r="H30" i="1"/>
  <c r="C30" i="1"/>
  <c r="B30" i="1"/>
  <c r="O29" i="1"/>
  <c r="N29" i="1"/>
  <c r="Q29" i="1" s="1"/>
  <c r="M29" i="1"/>
  <c r="L29" i="1"/>
  <c r="I29" i="1"/>
  <c r="H29" i="1"/>
  <c r="C29" i="1"/>
  <c r="B29" i="1"/>
  <c r="O28" i="1"/>
  <c r="N28" i="1"/>
  <c r="M28" i="1"/>
  <c r="L28" i="1"/>
  <c r="I28" i="1"/>
  <c r="H28" i="1"/>
  <c r="C28" i="1"/>
  <c r="E28" i="1" s="1"/>
  <c r="O27" i="1"/>
  <c r="Q27" i="1" s="1"/>
  <c r="N27" i="1"/>
  <c r="L27" i="1"/>
  <c r="I27" i="1"/>
  <c r="H27" i="1"/>
  <c r="C27" i="1"/>
  <c r="B27" i="1"/>
  <c r="N39" i="1" l="1"/>
  <c r="Q28" i="1"/>
  <c r="Q30" i="1"/>
  <c r="Q32" i="1"/>
  <c r="Q33" i="1"/>
  <c r="Q34" i="1"/>
  <c r="Q36" i="1"/>
  <c r="Q38" i="1"/>
  <c r="E30" i="1"/>
  <c r="E32" i="1"/>
  <c r="E33" i="1"/>
  <c r="E34" i="1"/>
  <c r="E36" i="1"/>
  <c r="E38" i="1"/>
  <c r="I39" i="1"/>
  <c r="D27" i="1"/>
  <c r="B39" i="1"/>
  <c r="E27" i="1"/>
  <c r="M39" i="1"/>
  <c r="C39" i="1"/>
  <c r="D29" i="1"/>
  <c r="P29" i="1"/>
  <c r="D31" i="1"/>
  <c r="P31" i="1"/>
  <c r="D35" i="1"/>
  <c r="P35" i="1"/>
  <c r="D37" i="1"/>
  <c r="P37" i="1"/>
  <c r="D28" i="1"/>
  <c r="P30" i="1"/>
  <c r="P27" i="1"/>
  <c r="E29" i="1"/>
  <c r="P28" i="1"/>
  <c r="P32" i="1"/>
  <c r="O39" i="1"/>
  <c r="D30" i="1"/>
  <c r="D32" i="1"/>
  <c r="D34" i="1"/>
  <c r="P34" i="1"/>
  <c r="D36" i="1"/>
  <c r="P36" i="1"/>
  <c r="D38" i="1"/>
  <c r="P38" i="1"/>
  <c r="H39" i="1"/>
  <c r="Q39" i="1" l="1"/>
  <c r="P39" i="1"/>
  <c r="E39" i="1"/>
  <c r="D39" i="1"/>
  <c r="M7" i="1" l="1"/>
  <c r="M8" i="1"/>
  <c r="M9" i="1"/>
  <c r="M10" i="1"/>
  <c r="M11" i="1"/>
  <c r="M12" i="1"/>
  <c r="M13" i="1"/>
  <c r="M14" i="1"/>
  <c r="M15" i="1"/>
  <c r="M16" i="1"/>
  <c r="M17" i="1"/>
  <c r="I7" i="1"/>
  <c r="I8" i="1"/>
  <c r="I9" i="1"/>
  <c r="I10" i="1"/>
  <c r="I11" i="1"/>
  <c r="I12" i="1"/>
  <c r="I13" i="1"/>
  <c r="I14" i="1"/>
  <c r="I15" i="1"/>
  <c r="I16" i="1"/>
  <c r="I17" i="1"/>
  <c r="I6" i="1"/>
  <c r="C17" i="1" l="1"/>
  <c r="L17" i="1"/>
  <c r="O17" i="1"/>
  <c r="H17" i="1"/>
  <c r="C16" i="1" l="1"/>
  <c r="L16" i="1"/>
  <c r="O16" i="1"/>
  <c r="H16" i="1"/>
  <c r="C15" i="1" l="1"/>
  <c r="L15" i="1"/>
  <c r="O15" i="1"/>
  <c r="H15" i="1"/>
  <c r="C14" i="1" l="1"/>
  <c r="L14" i="1"/>
  <c r="O14" i="1"/>
  <c r="H14" i="1"/>
  <c r="C13" i="1" l="1"/>
  <c r="L13" i="1"/>
  <c r="O13" i="1"/>
  <c r="H13" i="1"/>
  <c r="C12" i="1" l="1"/>
  <c r="L12" i="1"/>
  <c r="O12" i="1"/>
  <c r="H12" i="1"/>
  <c r="C11" i="1" l="1"/>
  <c r="L11" i="1"/>
  <c r="O11" i="1"/>
  <c r="H11" i="1"/>
  <c r="C10" i="1" l="1"/>
  <c r="L10" i="1"/>
  <c r="O10" i="1"/>
  <c r="H10" i="1"/>
  <c r="C7" i="1" l="1"/>
  <c r="C8" i="1"/>
  <c r="C9" i="1"/>
  <c r="O7" i="1"/>
  <c r="O8" i="1"/>
  <c r="O9" i="1"/>
  <c r="L7" i="1"/>
  <c r="L8" i="1"/>
  <c r="L9" i="1"/>
  <c r="H7" i="1"/>
  <c r="H8" i="1"/>
  <c r="H9" i="1"/>
  <c r="K18" i="1" l="1"/>
  <c r="O6" i="1"/>
  <c r="M6" i="1"/>
  <c r="L6" i="1"/>
  <c r="L18" i="1" s="1"/>
  <c r="G18" i="1"/>
  <c r="H6" i="1"/>
  <c r="C6" i="1"/>
  <c r="C18" i="1" l="1"/>
  <c r="O18" i="1"/>
  <c r="B17" i="1"/>
  <c r="N17" i="1"/>
  <c r="P17" i="1" l="1"/>
  <c r="Q17" i="1"/>
  <c r="D17" i="1"/>
  <c r="E17" i="1"/>
  <c r="B16" i="1"/>
  <c r="N16" i="1"/>
  <c r="Q16" i="1" s="1"/>
  <c r="E16" i="1" l="1"/>
  <c r="D16" i="1"/>
  <c r="P16" i="1"/>
  <c r="B15" i="1"/>
  <c r="N15" i="1"/>
  <c r="Q15" i="1" s="1"/>
  <c r="D15" i="1" l="1"/>
  <c r="E15" i="1"/>
  <c r="P15" i="1"/>
  <c r="B14" i="1"/>
  <c r="N14" i="1"/>
  <c r="Q14" i="1" s="1"/>
  <c r="D14" i="1" l="1"/>
  <c r="E14" i="1"/>
  <c r="P14" i="1"/>
  <c r="B13" i="1"/>
  <c r="N13" i="1"/>
  <c r="Q13" i="1" s="1"/>
  <c r="D13" i="1" l="1"/>
  <c r="E13" i="1"/>
  <c r="P13" i="1"/>
  <c r="B12" i="1"/>
  <c r="N12" i="1"/>
  <c r="Q12" i="1" s="1"/>
  <c r="E12" i="1" l="1"/>
  <c r="D12" i="1"/>
  <c r="P12" i="1"/>
  <c r="B11" i="1"/>
  <c r="N11" i="1"/>
  <c r="Q11" i="1" s="1"/>
  <c r="E11" i="1" l="1"/>
  <c r="D11" i="1"/>
  <c r="P11" i="1"/>
  <c r="B10" i="1"/>
  <c r="N10" i="1"/>
  <c r="Q10" i="1" s="1"/>
  <c r="D10" i="1" l="1"/>
  <c r="E10" i="1"/>
  <c r="P10" i="1"/>
  <c r="B9" i="1"/>
  <c r="N7" i="1"/>
  <c r="Q7" i="1" s="1"/>
  <c r="N8" i="1"/>
  <c r="Q8" i="1" s="1"/>
  <c r="N9" i="1"/>
  <c r="Q9" i="1" s="1"/>
  <c r="D9" i="1" l="1"/>
  <c r="E9" i="1"/>
  <c r="P8" i="1"/>
  <c r="P7" i="1"/>
  <c r="P9" i="1"/>
  <c r="B7" i="1"/>
  <c r="B8" i="1"/>
  <c r="D8" i="1" l="1"/>
  <c r="E8" i="1"/>
  <c r="E7" i="1"/>
  <c r="D7" i="1"/>
  <c r="J18" i="1"/>
  <c r="M18" i="1" s="1"/>
  <c r="F18" i="1"/>
  <c r="I18" i="1" s="1"/>
  <c r="B18" i="1" l="1"/>
  <c r="N6" i="1"/>
  <c r="Q6" i="1" s="1"/>
  <c r="B6" i="1"/>
  <c r="E6" i="1" l="1"/>
  <c r="D6" i="1"/>
  <c r="D18" i="1"/>
  <c r="E18" i="1"/>
  <c r="N18" i="1"/>
  <c r="P6" i="1"/>
  <c r="P18" i="1" s="1"/>
  <c r="H18" i="1"/>
  <c r="Q18" i="1"/>
</calcChain>
</file>

<file path=xl/sharedStrings.xml><?xml version="1.0" encoding="utf-8"?>
<sst xmlns="http://schemas.openxmlformats.org/spreadsheetml/2006/main" count="297" uniqueCount="36">
  <si>
    <t xml:space="preserve">   สถิติการค้าชายแดนระหว่างไทย - กัมพูชา ด้านจังหวัดตราด</t>
  </si>
  <si>
    <t>เดือน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</si>
  <si>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</si>
  <si>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</si>
  <si>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</si>
  <si>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</si>
  <si>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</si>
  <si>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</si>
  <si>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</si>
  <si>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 xml:space="preserve">พ.ค. </t>
  </si>
  <si>
    <t>มิ.ย.</t>
  </si>
  <si>
    <t>ก.ค.</t>
  </si>
  <si>
    <t>ส.ค.</t>
  </si>
  <si>
    <t>ก.ย.</t>
  </si>
  <si>
    <t>ที่มา  :  ด่านศุลกากรคลองใหญ่  รวบรวมโดยสำนักงานพาณิชย์จังหวัดตราด</t>
  </si>
  <si>
    <t>รวมทั้งสิ้น</t>
  </si>
  <si>
    <t>Δ</t>
  </si>
  <si>
    <t>มูลค่าการค้ารวม(ปีงบประมาณ)</t>
  </si>
  <si>
    <t>ส่งออก(ปีงบประมาณ)</t>
  </si>
  <si>
    <t>นำเข้า(ปีงบประมาณ)</t>
  </si>
  <si>
    <t>ดุลการค้า(ปีงบประมาณ)</t>
  </si>
  <si>
    <t>ปีงบประมาณ 2559  เปรียบเทียบช่วงเดียวกัน ปีงบประมาณ 2558</t>
  </si>
  <si>
    <t>% Δ</t>
  </si>
  <si>
    <t>ปีงบประมาณ 2560  เปรียบเทียบช่วงเดียวกัน ปีงบประมาณ 2559</t>
  </si>
  <si>
    <t>ที่มา  :  ด่านศุลกากรคลองใหญ่ และรวบรวมข้อมูลโดยกลุ่มงานยุทธศาสตร์และแผนงาน สำนักงานพาณิชย์จังหวัดตราด</t>
  </si>
  <si>
    <t>ปีงบประมาณ 2561  เปรียบเทียบช่วงเดียวกัน ปีงบประมาณ 2560</t>
  </si>
  <si>
    <t>รวม</t>
  </si>
  <si>
    <t>ปีงบประมาณ 2562  เปรียบเทียบช่วงเดียวกัน ปีงบประมาณ 2561</t>
  </si>
  <si>
    <t xml:space="preserve">ที่มา  :  ด่านศุลกากรคลองใหญ่ </t>
  </si>
  <si>
    <t xml:space="preserve">   รวบรวมข้อมูลโดยกลุ่มงานยุทธศาสตร์และแผนงาน สำนักงานพาณิชย์จังหวัดตราด</t>
  </si>
  <si>
    <t>ปีงบประมาณ 2563  เปรียบเทียบช่วงเดียวกัน ปีงบประมาณ 2562</t>
  </si>
  <si>
    <t>ปีงบประมาณ 2564  เปรียบเทียบช่วงเดียวกัน ปีงบประมาณ 2563</t>
  </si>
  <si>
    <t>ปีงบประมาณ 2565  เปรียบเทียบช่วงเดียวกัน ปีงบประมาณ 2564</t>
  </si>
  <si>
    <t>ปีงบประมาณ 2566 เปรียบเทียบช่วงเดียวกัน ปีงบประมาณ 2565</t>
  </si>
  <si>
    <t>ปีงบประมาณ 2567 เปรียบเทียบช่วงเดียวกัน ปีงบประมาณ 2566</t>
  </si>
  <si>
    <t>ปีงบประมาณ 2568 เปรียบเทียบช่วงเดียวกัน 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</si>
</sst>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๙"/>
      <family val="2"/>
    </font>
    <font>
      <sz val="14"/>
      <name val="TH SarabunPSK๙"/>
      <family val="2"/>
    </font>
    <font>
      <sz val="13"/>
      <name val="TH SarabunPSK๙"/>
      <family val="2"/>
    </font>
    <font>
      <b/>
      <sz val="13"/>
      <name val="TH SarabunPSK๙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b/>
      <u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3"/>
      <name val="TH SarabunIT๙"/>
      <family val="2"/>
    </font>
    <font>
      <b/>
      <sz val="13"/>
      <name val="TH SarabunIT๙"/>
      <family val="2"/>
    </font>
    <font>
      <b/>
      <sz val="12"/>
      <name val="TH SarabunIT๙"/>
      <family val="2"/>
    </font>
    <font>
      <sz val="13"/>
      <color theme="1"/>
      <name val="TH SarabunIT๙"/>
      <family val="2"/>
    </font>
    <font>
      <b/>
      <sz val="12"/>
      <color theme="1"/>
      <name val="TH SarabunIT๙"/>
      <family val="2"/>
    </font>
    <font>
      <b/>
      <sz val="11"/>
      <name val="TH SarabunIT๙"/>
      <family val="2"/>
    </font>
    <font>
      <b/>
      <sz val="11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  <font>
      <b/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4" fontId="3" fillId="0" borderId="0" xfId="1" applyNumberFormat="1" applyFont="1"/>
    <xf numFmtId="4" fontId="3" fillId="0" borderId="0" xfId="0" applyNumberFormat="1" applyFont="1"/>
    <xf numFmtId="4" fontId="2" fillId="0" borderId="0" xfId="1" applyNumberFormat="1" applyFont="1"/>
    <xf numFmtId="4" fontId="2" fillId="0" borderId="0" xfId="0" applyNumberFormat="1" applyFont="1"/>
    <xf numFmtId="4" fontId="4" fillId="0" borderId="0" xfId="1" applyNumberFormat="1" applyFont="1"/>
    <xf numFmtId="4" fontId="4" fillId="0" borderId="0" xfId="2" quotePrefix="1" applyNumberFormat="1" applyFont="1" applyBorder="1" applyAlignment="1"/>
    <xf numFmtId="4" fontId="5" fillId="0" borderId="0" xfId="1" applyNumberFormat="1" applyFont="1"/>
    <xf numFmtId="4" fontId="5" fillId="0" borderId="0" xfId="2" quotePrefix="1" applyNumberFormat="1" applyFont="1" applyBorder="1" applyAlignment="1"/>
    <xf numFmtId="4" fontId="9" fillId="0" borderId="0" xfId="1" applyNumberFormat="1" applyFont="1"/>
    <xf numFmtId="4" fontId="9" fillId="0" borderId="0" xfId="0" applyNumberFormat="1" applyFont="1"/>
    <xf numFmtId="4" fontId="10" fillId="0" borderId="1" xfId="1" applyNumberFormat="1" applyFont="1" applyBorder="1"/>
    <xf numFmtId="4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1" xfId="3" applyNumberFormat="1" applyFont="1" applyBorder="1" applyAlignment="1">
      <alignment horizontal="center"/>
    </xf>
    <xf numFmtId="4" fontId="10" fillId="0" borderId="2" xfId="1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1" fillId="0" borderId="1" xfId="1" applyNumberFormat="1" applyFont="1" applyBorder="1" applyAlignment="1">
      <alignment horizontal="center"/>
    </xf>
    <xf numFmtId="4" fontId="11" fillId="0" borderId="1" xfId="0" applyNumberFormat="1" applyFont="1" applyBorder="1"/>
    <xf numFmtId="4" fontId="11" fillId="0" borderId="1" xfId="1" applyNumberFormat="1" applyFont="1" applyBorder="1"/>
    <xf numFmtId="4" fontId="11" fillId="0" borderId="1" xfId="2" quotePrefix="1" applyNumberFormat="1" applyFont="1" applyBorder="1" applyAlignment="1"/>
    <xf numFmtId="4" fontId="11" fillId="0" borderId="3" xfId="1" applyNumberFormat="1" applyFont="1" applyBorder="1"/>
    <xf numFmtId="4" fontId="7" fillId="0" borderId="0" xfId="1" applyNumberFormat="1" applyFont="1"/>
    <xf numFmtId="4" fontId="7" fillId="0" borderId="0" xfId="0" applyNumberFormat="1" applyFont="1"/>
    <xf numFmtId="4" fontId="12" fillId="0" borderId="1" xfId="0" applyNumberFormat="1" applyFont="1" applyBorder="1"/>
    <xf numFmtId="4" fontId="12" fillId="0" borderId="1" xfId="1" applyNumberFormat="1" applyFont="1" applyBorder="1" applyAlignment="1">
      <alignment horizontal="center"/>
    </xf>
    <xf numFmtId="4" fontId="12" fillId="0" borderId="1" xfId="1" applyNumberFormat="1" applyFont="1" applyBorder="1"/>
    <xf numFmtId="4" fontId="12" fillId="0" borderId="1" xfId="2" quotePrefix="1" applyNumberFormat="1" applyFont="1" applyBorder="1" applyAlignment="1"/>
    <xf numFmtId="4" fontId="12" fillId="0" borderId="3" xfId="1" applyNumberFormat="1" applyFont="1" applyBorder="1"/>
    <xf numFmtId="4" fontId="13" fillId="0" borderId="1" xfId="1" applyNumberFormat="1" applyFont="1" applyBorder="1" applyAlignment="1">
      <alignment horizontal="center"/>
    </xf>
    <xf numFmtId="4" fontId="7" fillId="0" borderId="0" xfId="1" applyNumberFormat="1" applyFont="1" applyAlignment="1">
      <alignment horizontal="left"/>
    </xf>
    <xf numFmtId="0" fontId="10" fillId="0" borderId="1" xfId="4" applyNumberFormat="1" applyFont="1" applyBorder="1" applyAlignment="1">
      <alignment horizontal="center"/>
    </xf>
    <xf numFmtId="0" fontId="10" fillId="0" borderId="1" xfId="5" applyFont="1" applyBorder="1" applyAlignment="1">
      <alignment horizontal="center"/>
    </xf>
    <xf numFmtId="4" fontId="11" fillId="0" borderId="1" xfId="5" applyNumberFormat="1" applyFont="1" applyBorder="1"/>
    <xf numFmtId="164" fontId="14" fillId="0" borderId="1" xfId="3" applyFont="1" applyBorder="1"/>
    <xf numFmtId="4" fontId="13" fillId="0" borderId="1" xfId="5" applyNumberFormat="1" applyFont="1" applyBorder="1"/>
    <xf numFmtId="164" fontId="15" fillId="0" borderId="1" xfId="3" applyFont="1" applyBorder="1"/>
    <xf numFmtId="4" fontId="13" fillId="0" borderId="1" xfId="1" applyNumberFormat="1" applyFont="1" applyBorder="1"/>
    <xf numFmtId="4" fontId="13" fillId="0" borderId="1" xfId="2" quotePrefix="1" applyNumberFormat="1" applyFont="1" applyBorder="1" applyAlignment="1"/>
    <xf numFmtId="164" fontId="11" fillId="0" borderId="1" xfId="3" applyFont="1" applyBorder="1" applyAlignment="1"/>
    <xf numFmtId="164" fontId="11" fillId="0" borderId="1" xfId="3" quotePrefix="1" applyFont="1" applyBorder="1" applyAlignment="1"/>
    <xf numFmtId="164" fontId="13" fillId="0" borderId="1" xfId="3" applyFont="1" applyBorder="1" applyAlignment="1"/>
    <xf numFmtId="164" fontId="13" fillId="0" borderId="1" xfId="3" quotePrefix="1" applyFont="1" applyBorder="1" applyAlignment="1"/>
    <xf numFmtId="0" fontId="6" fillId="0" borderId="0" xfId="5"/>
    <xf numFmtId="4" fontId="16" fillId="0" borderId="1" xfId="1" applyNumberFormat="1" applyFont="1" applyBorder="1" applyAlignment="1">
      <alignment horizontal="center"/>
    </xf>
    <xf numFmtId="164" fontId="17" fillId="0" borderId="1" xfId="3" applyFont="1" applyBorder="1"/>
    <xf numFmtId="164" fontId="16" fillId="0" borderId="1" xfId="3" applyFont="1" applyBorder="1" applyAlignment="1"/>
    <xf numFmtId="164" fontId="16" fillId="0" borderId="1" xfId="3" quotePrefix="1" applyFont="1" applyBorder="1" applyAlignment="1"/>
    <xf numFmtId="164" fontId="18" fillId="0" borderId="1" xfId="3" applyFont="1" applyBorder="1"/>
    <xf numFmtId="0" fontId="13" fillId="0" borderId="1" xfId="1" applyFont="1" applyBorder="1" applyAlignment="1">
      <alignment horizontal="center"/>
    </xf>
    <xf numFmtId="0" fontId="13" fillId="0" borderId="1" xfId="4" applyNumberFormat="1" applyFont="1" applyBorder="1" applyAlignment="1">
      <alignment horizontal="center"/>
    </xf>
    <xf numFmtId="4" fontId="13" fillId="0" borderId="2" xfId="1" applyNumberFormat="1" applyFont="1" applyBorder="1" applyAlignment="1">
      <alignment horizontal="center"/>
    </xf>
    <xf numFmtId="0" fontId="13" fillId="0" borderId="1" xfId="5" applyFont="1" applyBorder="1" applyAlignment="1">
      <alignment horizontal="center"/>
    </xf>
    <xf numFmtId="164" fontId="19" fillId="0" borderId="1" xfId="3" applyFont="1" applyBorder="1"/>
    <xf numFmtId="164" fontId="20" fillId="0" borderId="1" xfId="3" applyFont="1" applyBorder="1" applyAlignment="1"/>
    <xf numFmtId="164" fontId="20" fillId="0" borderId="1" xfId="3" quotePrefix="1" applyFont="1" applyBorder="1" applyAlignment="1"/>
    <xf numFmtId="164" fontId="21" fillId="0" borderId="1" xfId="3" applyFont="1" applyBorder="1" applyAlignment="1"/>
    <xf numFmtId="164" fontId="21" fillId="0" borderId="1" xfId="3" quotePrefix="1" applyFont="1" applyBorder="1" applyAlignment="1"/>
    <xf numFmtId="4" fontId="7" fillId="0" borderId="0" xfId="1" applyNumberFormat="1" applyFont="1" applyAlignment="1">
      <alignment horizontal="center"/>
    </xf>
    <xf numFmtId="4" fontId="8" fillId="0" borderId="0" xfId="1" applyNumberFormat="1" applyFont="1" applyAlignment="1">
      <alignment horizontal="center"/>
    </xf>
    <xf numFmtId="4" fontId="9" fillId="0" borderId="0" xfId="1" applyNumberFormat="1" applyFont="1" applyAlignment="1">
      <alignment horizontal="right"/>
    </xf>
    <xf numFmtId="4" fontId="10" fillId="0" borderId="1" xfId="1" applyNumberFormat="1" applyFont="1" applyBorder="1" applyAlignment="1">
      <alignment horizontal="center"/>
    </xf>
    <xf numFmtId="4" fontId="9" fillId="0" borderId="6" xfId="1" applyNumberFormat="1" applyFont="1" applyBorder="1" applyAlignment="1">
      <alignment horizontal="right"/>
    </xf>
    <xf numFmtId="4" fontId="10" fillId="0" borderId="4" xfId="1" applyNumberFormat="1" applyFont="1" applyBorder="1" applyAlignment="1">
      <alignment horizontal="center"/>
    </xf>
    <xf numFmtId="4" fontId="10" fillId="0" borderId="5" xfId="1" applyNumberFormat="1" applyFont="1" applyBorder="1" applyAlignment="1">
      <alignment horizontal="center"/>
    </xf>
    <xf numFmtId="4" fontId="10" fillId="0" borderId="3" xfId="1" applyNumberFormat="1" applyFont="1" applyBorder="1" applyAlignment="1">
      <alignment horizontal="center"/>
    </xf>
    <xf numFmtId="4" fontId="7" fillId="0" borderId="0" xfId="1" applyNumberFormat="1" applyFont="1" applyAlignment="1">
      <alignment horizontal="left"/>
    </xf>
    <xf numFmtId="4" fontId="9" fillId="0" borderId="0" xfId="1" applyNumberFormat="1" applyFont="1" applyAlignment="1">
      <alignment horizontal="left"/>
    </xf>
  </cellXfs>
  <cellStyles count="6">
    <cellStyle name="Comma" xfId="3" builtinId="3"/>
    <cellStyle name="Comma 2" xfId="4" xr:uid="{0D0DA448-2A87-40B1-9971-9DBE2B387B07}"/>
    <cellStyle name="Normal" xfId="0" builtinId="0"/>
    <cellStyle name="Normal 2" xfId="5" xr:uid="{B8F4401A-27D8-4B35-A06C-E05155C1F69F}"/>
    <cellStyle name="เครื่องหมายจุลภาค 2" xfId="2" xr:uid="{00000000-0005-0000-0000-000002000000}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9"/>
  <sheetViews>
    <sheetView tabSelected="1" zoomScaleNormal="100" workbookViewId="0">
      <selection activeCell="A230" sqref="A230:Q230"/>
    </sheetView>
  </sheetViews>
  <sheetFormatPr defaultColWidth="9" defaultRowHeight="21.75"/>
  <cols>
    <col min="1" max="1" width="4.85546875" style="2" customWidth="1"/>
    <col min="2" max="3" width="9.42578125" style="2" customWidth="1"/>
    <col min="4" max="4" width="8.7109375" style="2" customWidth="1"/>
    <col min="5" max="5" width="6.5703125" style="2" customWidth="1"/>
    <col min="6" max="6" width="9.7109375" style="2" customWidth="1"/>
    <col min="7" max="7" width="8.42578125" style="2" customWidth="1"/>
    <col min="8" max="8" width="8.28515625" style="2" customWidth="1"/>
    <col min="9" max="9" width="6.5703125" style="2" customWidth="1"/>
    <col min="10" max="10" width="8.42578125" style="2" customWidth="1"/>
    <col min="11" max="11" width="7.7109375" style="2" customWidth="1"/>
    <col min="12" max="12" width="7.42578125" style="2" customWidth="1"/>
    <col min="13" max="13" width="6.85546875" style="2" customWidth="1"/>
    <col min="14" max="14" width="9.7109375" style="2" customWidth="1"/>
    <col min="15" max="15" width="9.5703125" style="2" customWidth="1"/>
    <col min="16" max="16" width="6.85546875" style="2" customWidth="1"/>
    <col min="17" max="17" width="5.85546875" style="2" customWidth="1"/>
    <col min="18" max="16384" width="9" style="2"/>
  </cols>
  <sheetData>
    <row r="1" spans="1:21" s="10" customFormat="1" ht="20.100000000000001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9"/>
      <c r="S1" s="9"/>
      <c r="T1" s="9"/>
      <c r="U1" s="9"/>
    </row>
    <row r="2" spans="1:21" s="10" customFormat="1" ht="20.100000000000001" customHeight="1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9"/>
      <c r="S2" s="9"/>
      <c r="T2" s="9"/>
      <c r="U2" s="9"/>
    </row>
    <row r="3" spans="1:21" s="10" customFormat="1" ht="20.100000000000001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9"/>
      <c r="S3" s="9"/>
      <c r="T3" s="9"/>
      <c r="U3" s="9"/>
    </row>
    <row r="4" spans="1:21" s="10" customFormat="1" ht="26.1" customHeight="1">
      <c r="A4" s="11"/>
      <c r="B4" s="61" t="s">
        <v>17</v>
      </c>
      <c r="C4" s="61"/>
      <c r="D4" s="61"/>
      <c r="E4" s="61"/>
      <c r="F4" s="61" t="s">
        <v>18</v>
      </c>
      <c r="G4" s="61"/>
      <c r="H4" s="61"/>
      <c r="I4" s="61"/>
      <c r="J4" s="61" t="s">
        <v>19</v>
      </c>
      <c r="K4" s="61"/>
      <c r="L4" s="61"/>
      <c r="M4" s="61"/>
      <c r="N4" s="61" t="s">
        <v>20</v>
      </c>
      <c r="O4" s="61"/>
      <c r="P4" s="61"/>
      <c r="Q4" s="61"/>
      <c r="R4" s="9"/>
      <c r="S4" s="9"/>
      <c r="T4" s="9"/>
      <c r="U4" s="9"/>
    </row>
    <row r="5" spans="1:21" s="10" customFormat="1" ht="26.1" customHeight="1">
      <c r="A5" s="12" t="s">
        <v>1</v>
      </c>
      <c r="B5" s="13">
        <v>2558</v>
      </c>
      <c r="C5" s="14">
        <v>2559</v>
      </c>
      <c r="D5" s="12" t="s">
        <v>16</v>
      </c>
      <c r="E5" s="15" t="s">
        <v>22</v>
      </c>
      <c r="F5" s="13">
        <v>2558</v>
      </c>
      <c r="G5" s="16">
        <v>2559</v>
      </c>
      <c r="H5" s="12" t="s">
        <v>16</v>
      </c>
      <c r="I5" s="15" t="s">
        <v>22</v>
      </c>
      <c r="J5" s="13">
        <v>2558</v>
      </c>
      <c r="K5" s="16">
        <v>2559</v>
      </c>
      <c r="L5" s="12" t="s">
        <v>16</v>
      </c>
      <c r="M5" s="15" t="s">
        <v>22</v>
      </c>
      <c r="N5" s="13">
        <v>2558</v>
      </c>
      <c r="O5" s="16">
        <v>2559</v>
      </c>
      <c r="P5" s="12" t="s">
        <v>16</v>
      </c>
      <c r="Q5" s="15" t="s">
        <v>22</v>
      </c>
      <c r="R5" s="9"/>
      <c r="S5" s="9"/>
      <c r="T5" s="9"/>
      <c r="U5" s="9"/>
    </row>
    <row r="6" spans="1:21" s="10" customFormat="1" ht="26.1" customHeight="1">
      <c r="A6" s="17" t="s">
        <v>2</v>
      </c>
      <c r="B6" s="18">
        <f>F6+J6</f>
        <v>2800.96</v>
      </c>
      <c r="C6" s="18">
        <f>G6+K6</f>
        <v>2568.06</v>
      </c>
      <c r="D6" s="19">
        <f>C6-B6</f>
        <v>-232.90000000000009</v>
      </c>
      <c r="E6" s="20">
        <f>(C6-B6)*100/B6</f>
        <v>-8.3150062835599243</v>
      </c>
      <c r="F6" s="18">
        <v>2588.88</v>
      </c>
      <c r="G6" s="18">
        <v>2282.46</v>
      </c>
      <c r="H6" s="19">
        <f>G6-F6</f>
        <v>-306.42000000000007</v>
      </c>
      <c r="I6" s="19">
        <f>(G6-F6)*100/F6</f>
        <v>-11.836006303884307</v>
      </c>
      <c r="J6" s="18">
        <v>212.08</v>
      </c>
      <c r="K6" s="18">
        <v>285.60000000000002</v>
      </c>
      <c r="L6" s="19">
        <f>K6-J6</f>
        <v>73.52000000000001</v>
      </c>
      <c r="M6" s="20">
        <f>(K6-J6)*100/J6</f>
        <v>34.666163711806867</v>
      </c>
      <c r="N6" s="18">
        <f>F6-J6</f>
        <v>2376.8000000000002</v>
      </c>
      <c r="O6" s="18">
        <f>G6-K6</f>
        <v>1996.8600000000001</v>
      </c>
      <c r="P6" s="21">
        <f>O6-N6</f>
        <v>-379.94000000000005</v>
      </c>
      <c r="Q6" s="20">
        <f>(O6-N6)*100/N6</f>
        <v>-15.985358465163246</v>
      </c>
      <c r="R6" s="9"/>
      <c r="S6" s="9"/>
      <c r="T6" s="9"/>
      <c r="U6" s="9"/>
    </row>
    <row r="7" spans="1:21" s="10" customFormat="1" ht="26.1" customHeight="1">
      <c r="A7" s="17" t="s">
        <v>3</v>
      </c>
      <c r="B7" s="18">
        <f t="shared" ref="B7:B18" si="0">F7+J7</f>
        <v>2635.11</v>
      </c>
      <c r="C7" s="18">
        <f t="shared" ref="C7:C17" si="1">G7+K7</f>
        <v>2783.73</v>
      </c>
      <c r="D7" s="19">
        <f t="shared" ref="D7:D18" si="2">C7-B7</f>
        <v>148.61999999999989</v>
      </c>
      <c r="E7" s="20">
        <f t="shared" ref="E7:E18" si="3">(C7-B7)*100/B7</f>
        <v>5.6399922583876911</v>
      </c>
      <c r="F7" s="18">
        <v>2422.04</v>
      </c>
      <c r="G7" s="18">
        <v>2487.2800000000002</v>
      </c>
      <c r="H7" s="19">
        <f t="shared" ref="H7:H17" si="4">G7-F7</f>
        <v>65.240000000000236</v>
      </c>
      <c r="I7" s="19">
        <f t="shared" ref="I7:I18" si="5">(G7-F7)*100/F7</f>
        <v>2.6935971329953361</v>
      </c>
      <c r="J7" s="18">
        <v>213.07</v>
      </c>
      <c r="K7" s="18">
        <v>296.45</v>
      </c>
      <c r="L7" s="19">
        <f t="shared" ref="L7:L17" si="6">K7-J7</f>
        <v>83.38</v>
      </c>
      <c r="M7" s="20">
        <f t="shared" ref="M7:M18" si="7">(K7-J7)*100/J7</f>
        <v>39.132679401135775</v>
      </c>
      <c r="N7" s="18">
        <f t="shared" ref="N7:N17" si="8">F7-J7</f>
        <v>2208.9699999999998</v>
      </c>
      <c r="O7" s="18">
        <f t="shared" ref="O7:O17" si="9">G7-K7</f>
        <v>2190.8300000000004</v>
      </c>
      <c r="P7" s="21">
        <f t="shared" ref="P7:P17" si="10">O7-N7</f>
        <v>-18.139999999999418</v>
      </c>
      <c r="Q7" s="20">
        <f t="shared" ref="Q7:Q17" si="11">(O7-N7)*100/N7</f>
        <v>-0.82119720955918007</v>
      </c>
      <c r="R7" s="9"/>
      <c r="S7" s="9"/>
      <c r="T7" s="9"/>
      <c r="U7" s="9"/>
    </row>
    <row r="8" spans="1:21" s="10" customFormat="1" ht="26.1" customHeight="1">
      <c r="A8" s="17" t="s">
        <v>4</v>
      </c>
      <c r="B8" s="18">
        <f t="shared" si="0"/>
        <v>2766.62</v>
      </c>
      <c r="C8" s="18">
        <f t="shared" si="1"/>
        <v>3247.18</v>
      </c>
      <c r="D8" s="19">
        <f t="shared" si="2"/>
        <v>480.55999999999995</v>
      </c>
      <c r="E8" s="20">
        <f t="shared" si="3"/>
        <v>17.369931541013944</v>
      </c>
      <c r="F8" s="18">
        <v>2538.42</v>
      </c>
      <c r="G8" s="18">
        <v>2888.79</v>
      </c>
      <c r="H8" s="19">
        <f t="shared" si="4"/>
        <v>350.36999999999989</v>
      </c>
      <c r="I8" s="19">
        <f t="shared" si="5"/>
        <v>13.80268040749757</v>
      </c>
      <c r="J8" s="18">
        <v>228.2</v>
      </c>
      <c r="K8" s="18">
        <v>358.39</v>
      </c>
      <c r="L8" s="19">
        <f t="shared" si="6"/>
        <v>130.19</v>
      </c>
      <c r="M8" s="20">
        <f t="shared" si="7"/>
        <v>57.050832602979845</v>
      </c>
      <c r="N8" s="18">
        <f t="shared" si="8"/>
        <v>2310.2200000000003</v>
      </c>
      <c r="O8" s="18">
        <f t="shared" si="9"/>
        <v>2530.4</v>
      </c>
      <c r="P8" s="21">
        <f t="shared" si="10"/>
        <v>220.17999999999984</v>
      </c>
      <c r="Q8" s="20">
        <f t="shared" si="11"/>
        <v>9.5306940464544425</v>
      </c>
      <c r="R8" s="9"/>
      <c r="S8" s="9"/>
      <c r="T8" s="9"/>
      <c r="U8" s="9"/>
    </row>
    <row r="9" spans="1:21" s="23" customFormat="1" ht="26.1" customHeight="1">
      <c r="A9" s="17" t="s">
        <v>5</v>
      </c>
      <c r="B9" s="18">
        <f t="shared" si="0"/>
        <v>2511.17</v>
      </c>
      <c r="C9" s="18">
        <f t="shared" si="1"/>
        <v>2777.15</v>
      </c>
      <c r="D9" s="19">
        <f t="shared" si="2"/>
        <v>265.98</v>
      </c>
      <c r="E9" s="20">
        <f t="shared" si="3"/>
        <v>10.591875500264816</v>
      </c>
      <c r="F9" s="18">
        <v>2251.15</v>
      </c>
      <c r="G9" s="18">
        <v>2440.92</v>
      </c>
      <c r="H9" s="19">
        <f t="shared" si="4"/>
        <v>189.76999999999998</v>
      </c>
      <c r="I9" s="19">
        <f t="shared" si="5"/>
        <v>8.4299135997157002</v>
      </c>
      <c r="J9" s="18">
        <v>260.02</v>
      </c>
      <c r="K9" s="18">
        <v>336.23</v>
      </c>
      <c r="L9" s="19">
        <f t="shared" si="6"/>
        <v>76.210000000000036</v>
      </c>
      <c r="M9" s="20">
        <f t="shared" si="7"/>
        <v>29.309283901238381</v>
      </c>
      <c r="N9" s="18">
        <f t="shared" si="8"/>
        <v>1991.13</v>
      </c>
      <c r="O9" s="18">
        <f t="shared" si="9"/>
        <v>2104.69</v>
      </c>
      <c r="P9" s="21">
        <f t="shared" si="10"/>
        <v>113.55999999999995</v>
      </c>
      <c r="Q9" s="20">
        <f t="shared" si="11"/>
        <v>5.7032941093750757</v>
      </c>
      <c r="R9" s="22"/>
      <c r="S9" s="22"/>
      <c r="T9" s="22"/>
      <c r="U9" s="22"/>
    </row>
    <row r="10" spans="1:21" s="10" customFormat="1" ht="26.1" customHeight="1">
      <c r="A10" s="17" t="s">
        <v>6</v>
      </c>
      <c r="B10" s="18">
        <f t="shared" si="0"/>
        <v>2432.2199999999998</v>
      </c>
      <c r="C10" s="18">
        <f t="shared" si="1"/>
        <v>2895.29</v>
      </c>
      <c r="D10" s="19">
        <f t="shared" si="2"/>
        <v>463.07000000000016</v>
      </c>
      <c r="E10" s="20">
        <f t="shared" si="3"/>
        <v>19.03898496024209</v>
      </c>
      <c r="F10" s="18">
        <v>2185.16</v>
      </c>
      <c r="G10" s="18">
        <v>2502.25</v>
      </c>
      <c r="H10" s="19">
        <f t="shared" si="4"/>
        <v>317.09000000000015</v>
      </c>
      <c r="I10" s="19">
        <f t="shared" si="5"/>
        <v>14.511065551263988</v>
      </c>
      <c r="J10" s="18">
        <v>247.06</v>
      </c>
      <c r="K10" s="18">
        <v>393.04</v>
      </c>
      <c r="L10" s="19">
        <f t="shared" si="6"/>
        <v>145.98000000000002</v>
      </c>
      <c r="M10" s="20">
        <f t="shared" si="7"/>
        <v>59.086861491135764</v>
      </c>
      <c r="N10" s="18">
        <f t="shared" si="8"/>
        <v>1938.1</v>
      </c>
      <c r="O10" s="18">
        <f t="shared" si="9"/>
        <v>2109.21</v>
      </c>
      <c r="P10" s="21">
        <f t="shared" si="10"/>
        <v>171.11000000000013</v>
      </c>
      <c r="Q10" s="20">
        <f t="shared" si="11"/>
        <v>8.8287498065115404</v>
      </c>
      <c r="R10" s="9"/>
      <c r="S10" s="9"/>
      <c r="T10" s="9"/>
      <c r="U10" s="9"/>
    </row>
    <row r="11" spans="1:21" s="10" customFormat="1" ht="26.1" customHeight="1">
      <c r="A11" s="17" t="s">
        <v>7</v>
      </c>
      <c r="B11" s="18">
        <f t="shared" si="0"/>
        <v>2970.34</v>
      </c>
      <c r="C11" s="18">
        <f t="shared" si="1"/>
        <v>3648.96</v>
      </c>
      <c r="D11" s="19">
        <f t="shared" si="2"/>
        <v>678.61999999999989</v>
      </c>
      <c r="E11" s="20">
        <f t="shared" si="3"/>
        <v>22.846542820013866</v>
      </c>
      <c r="F11" s="18">
        <v>2703.67</v>
      </c>
      <c r="G11" s="18">
        <v>3105.94</v>
      </c>
      <c r="H11" s="19">
        <f t="shared" si="4"/>
        <v>402.27</v>
      </c>
      <c r="I11" s="19">
        <f t="shared" si="5"/>
        <v>14.878664925823047</v>
      </c>
      <c r="J11" s="18">
        <v>266.67</v>
      </c>
      <c r="K11" s="18">
        <v>543.02</v>
      </c>
      <c r="L11" s="19">
        <f t="shared" si="6"/>
        <v>276.34999999999997</v>
      </c>
      <c r="M11" s="20">
        <f t="shared" si="7"/>
        <v>103.62995462556717</v>
      </c>
      <c r="N11" s="18">
        <f t="shared" si="8"/>
        <v>2437</v>
      </c>
      <c r="O11" s="18">
        <f t="shared" si="9"/>
        <v>2562.92</v>
      </c>
      <c r="P11" s="21">
        <f t="shared" si="10"/>
        <v>125.92000000000007</v>
      </c>
      <c r="Q11" s="20">
        <f t="shared" si="11"/>
        <v>5.1670086171522396</v>
      </c>
      <c r="R11" s="9"/>
      <c r="S11" s="9"/>
      <c r="T11" s="9"/>
      <c r="U11" s="9"/>
    </row>
    <row r="12" spans="1:21" s="10" customFormat="1" ht="26.1" customHeight="1">
      <c r="A12" s="17" t="s">
        <v>8</v>
      </c>
      <c r="B12" s="18">
        <f t="shared" si="0"/>
        <v>2394.89</v>
      </c>
      <c r="C12" s="18">
        <f t="shared" si="1"/>
        <v>2658.52</v>
      </c>
      <c r="D12" s="19">
        <f t="shared" si="2"/>
        <v>263.63000000000011</v>
      </c>
      <c r="E12" s="20">
        <f t="shared" si="3"/>
        <v>11.00802124523465</v>
      </c>
      <c r="F12" s="18">
        <v>2220.91</v>
      </c>
      <c r="G12" s="18">
        <v>2272.44</v>
      </c>
      <c r="H12" s="19">
        <f t="shared" si="4"/>
        <v>51.5300000000002</v>
      </c>
      <c r="I12" s="19">
        <f t="shared" si="5"/>
        <v>2.3202200899631324</v>
      </c>
      <c r="J12" s="18">
        <v>173.98</v>
      </c>
      <c r="K12" s="18">
        <v>386.08</v>
      </c>
      <c r="L12" s="19">
        <f t="shared" si="6"/>
        <v>212.1</v>
      </c>
      <c r="M12" s="20">
        <f t="shared" si="7"/>
        <v>121.91056443269342</v>
      </c>
      <c r="N12" s="18">
        <f t="shared" si="8"/>
        <v>2046.9299999999998</v>
      </c>
      <c r="O12" s="18">
        <f t="shared" si="9"/>
        <v>1886.3600000000001</v>
      </c>
      <c r="P12" s="21">
        <f t="shared" si="10"/>
        <v>-160.56999999999971</v>
      </c>
      <c r="Q12" s="20">
        <f t="shared" si="11"/>
        <v>-7.8444304397316822</v>
      </c>
      <c r="R12" s="9"/>
      <c r="S12" s="9"/>
      <c r="T12" s="9"/>
      <c r="U12" s="9"/>
    </row>
    <row r="13" spans="1:21" s="23" customFormat="1" ht="26.1" customHeight="1">
      <c r="A13" s="17" t="s">
        <v>9</v>
      </c>
      <c r="B13" s="18">
        <f t="shared" si="0"/>
        <v>2810.59</v>
      </c>
      <c r="C13" s="18">
        <f t="shared" si="1"/>
        <v>3168.77</v>
      </c>
      <c r="D13" s="19">
        <f t="shared" si="2"/>
        <v>358.17999999999984</v>
      </c>
      <c r="E13" s="20">
        <f t="shared" si="3"/>
        <v>12.743943442480044</v>
      </c>
      <c r="F13" s="18">
        <v>2616.0300000000002</v>
      </c>
      <c r="G13" s="18">
        <v>2728.97</v>
      </c>
      <c r="H13" s="19">
        <f t="shared" si="4"/>
        <v>112.9399999999996</v>
      </c>
      <c r="I13" s="19">
        <f t="shared" si="5"/>
        <v>4.3172287779574239</v>
      </c>
      <c r="J13" s="18">
        <v>194.56</v>
      </c>
      <c r="K13" s="18">
        <v>439.8</v>
      </c>
      <c r="L13" s="19">
        <f t="shared" si="6"/>
        <v>245.24</v>
      </c>
      <c r="M13" s="20">
        <f t="shared" si="7"/>
        <v>126.04851973684211</v>
      </c>
      <c r="N13" s="18">
        <f t="shared" si="8"/>
        <v>2421.4700000000003</v>
      </c>
      <c r="O13" s="18">
        <f t="shared" si="9"/>
        <v>2289.1699999999996</v>
      </c>
      <c r="P13" s="21">
        <f t="shared" si="10"/>
        <v>-132.30000000000064</v>
      </c>
      <c r="Q13" s="20">
        <f t="shared" si="11"/>
        <v>-5.4636233362379309</v>
      </c>
      <c r="R13" s="22"/>
      <c r="S13" s="22"/>
      <c r="T13" s="22"/>
      <c r="U13" s="22"/>
    </row>
    <row r="14" spans="1:21" s="10" customFormat="1" ht="26.1" customHeight="1">
      <c r="A14" s="17" t="s">
        <v>10</v>
      </c>
      <c r="B14" s="18">
        <f t="shared" si="0"/>
        <v>2730.69</v>
      </c>
      <c r="C14" s="18">
        <f t="shared" si="1"/>
        <v>3184.9799999999996</v>
      </c>
      <c r="D14" s="19">
        <f t="shared" si="2"/>
        <v>454.28999999999951</v>
      </c>
      <c r="E14" s="20">
        <f t="shared" si="3"/>
        <v>16.636454522483309</v>
      </c>
      <c r="F14" s="18">
        <v>2472.62</v>
      </c>
      <c r="G14" s="18">
        <v>2735.7</v>
      </c>
      <c r="H14" s="19">
        <f t="shared" si="4"/>
        <v>263.07999999999993</v>
      </c>
      <c r="I14" s="19">
        <f t="shared" si="5"/>
        <v>10.639726282243124</v>
      </c>
      <c r="J14" s="18">
        <v>258.07</v>
      </c>
      <c r="K14" s="18">
        <v>449.28</v>
      </c>
      <c r="L14" s="19">
        <f t="shared" si="6"/>
        <v>191.20999999999998</v>
      </c>
      <c r="M14" s="20">
        <f t="shared" si="7"/>
        <v>74.092300538613543</v>
      </c>
      <c r="N14" s="18">
        <f t="shared" si="8"/>
        <v>2214.5499999999997</v>
      </c>
      <c r="O14" s="18">
        <f t="shared" si="9"/>
        <v>2286.42</v>
      </c>
      <c r="P14" s="21">
        <f t="shared" si="10"/>
        <v>71.870000000000346</v>
      </c>
      <c r="Q14" s="20">
        <f t="shared" si="11"/>
        <v>3.2453545867106346</v>
      </c>
      <c r="R14" s="9"/>
      <c r="S14" s="9"/>
      <c r="T14" s="9"/>
      <c r="U14" s="9"/>
    </row>
    <row r="15" spans="1:21" s="10" customFormat="1" ht="26.1" customHeight="1">
      <c r="A15" s="17" t="s">
        <v>11</v>
      </c>
      <c r="B15" s="18">
        <f t="shared" si="0"/>
        <v>2673.96</v>
      </c>
      <c r="C15" s="18">
        <f t="shared" si="1"/>
        <v>2747.75</v>
      </c>
      <c r="D15" s="19">
        <f t="shared" si="2"/>
        <v>73.789999999999964</v>
      </c>
      <c r="E15" s="20">
        <f t="shared" si="3"/>
        <v>2.7595775553860178</v>
      </c>
      <c r="F15" s="18">
        <v>2415.85</v>
      </c>
      <c r="G15" s="18">
        <v>2411.9</v>
      </c>
      <c r="H15" s="19">
        <f t="shared" si="4"/>
        <v>-3.9499999999998181</v>
      </c>
      <c r="I15" s="19">
        <f t="shared" si="5"/>
        <v>-0.16350352877868321</v>
      </c>
      <c r="J15" s="18">
        <v>258.11</v>
      </c>
      <c r="K15" s="18">
        <v>335.85</v>
      </c>
      <c r="L15" s="19">
        <f t="shared" si="6"/>
        <v>77.740000000000009</v>
      </c>
      <c r="M15" s="20">
        <f t="shared" si="7"/>
        <v>30.118941536554185</v>
      </c>
      <c r="N15" s="18">
        <f t="shared" si="8"/>
        <v>2157.7399999999998</v>
      </c>
      <c r="O15" s="18">
        <f t="shared" si="9"/>
        <v>2076.0500000000002</v>
      </c>
      <c r="P15" s="21">
        <f t="shared" si="10"/>
        <v>-81.6899999999996</v>
      </c>
      <c r="Q15" s="20">
        <f t="shared" si="11"/>
        <v>-3.7859056234763968</v>
      </c>
      <c r="R15" s="9"/>
      <c r="S15" s="9"/>
      <c r="T15" s="9"/>
      <c r="U15" s="9"/>
    </row>
    <row r="16" spans="1:21" s="10" customFormat="1" ht="26.1" customHeight="1">
      <c r="A16" s="17" t="s">
        <v>12</v>
      </c>
      <c r="B16" s="18">
        <f t="shared" si="0"/>
        <v>2508.6400000000003</v>
      </c>
      <c r="C16" s="18">
        <f t="shared" si="1"/>
        <v>2661.17</v>
      </c>
      <c r="D16" s="19">
        <f t="shared" si="2"/>
        <v>152.52999999999975</v>
      </c>
      <c r="E16" s="20">
        <f t="shared" si="3"/>
        <v>6.0801868741628819</v>
      </c>
      <c r="F16" s="18">
        <v>2221.15</v>
      </c>
      <c r="G16" s="18">
        <v>2289.12</v>
      </c>
      <c r="H16" s="19">
        <f t="shared" si="4"/>
        <v>67.9699999999998</v>
      </c>
      <c r="I16" s="19">
        <f t="shared" si="5"/>
        <v>3.0601265110415685</v>
      </c>
      <c r="J16" s="18">
        <v>287.49</v>
      </c>
      <c r="K16" s="18">
        <v>372.05</v>
      </c>
      <c r="L16" s="19">
        <f t="shared" si="6"/>
        <v>84.56</v>
      </c>
      <c r="M16" s="20">
        <f t="shared" si="7"/>
        <v>29.413196980764546</v>
      </c>
      <c r="N16" s="18">
        <f t="shared" si="8"/>
        <v>1933.66</v>
      </c>
      <c r="O16" s="18">
        <f t="shared" si="9"/>
        <v>1917.07</v>
      </c>
      <c r="P16" s="21">
        <f t="shared" si="10"/>
        <v>-16.590000000000146</v>
      </c>
      <c r="Q16" s="20">
        <f t="shared" si="11"/>
        <v>-0.85795848287703858</v>
      </c>
      <c r="R16" s="9"/>
      <c r="S16" s="9"/>
      <c r="T16" s="9"/>
      <c r="U16" s="9"/>
    </row>
    <row r="17" spans="1:21" s="23" customFormat="1" ht="26.1" customHeight="1">
      <c r="A17" s="17" t="s">
        <v>13</v>
      </c>
      <c r="B17" s="18">
        <f t="shared" si="0"/>
        <v>2679.36</v>
      </c>
      <c r="C17" s="18">
        <f t="shared" si="1"/>
        <v>2772.83</v>
      </c>
      <c r="D17" s="19">
        <f t="shared" si="2"/>
        <v>93.4699999999998</v>
      </c>
      <c r="E17" s="20">
        <f t="shared" si="3"/>
        <v>3.4885196464827346</v>
      </c>
      <c r="F17" s="18">
        <v>2364.31</v>
      </c>
      <c r="G17" s="18">
        <v>2389.12</v>
      </c>
      <c r="H17" s="19">
        <f t="shared" si="4"/>
        <v>24.809999999999945</v>
      </c>
      <c r="I17" s="19">
        <f t="shared" si="5"/>
        <v>1.0493547800415319</v>
      </c>
      <c r="J17" s="18">
        <v>315.05</v>
      </c>
      <c r="K17" s="18">
        <v>383.71</v>
      </c>
      <c r="L17" s="19">
        <f t="shared" si="6"/>
        <v>68.659999999999968</v>
      </c>
      <c r="M17" s="20">
        <f t="shared" si="7"/>
        <v>21.793366132359932</v>
      </c>
      <c r="N17" s="24">
        <f t="shared" si="8"/>
        <v>2049.2599999999998</v>
      </c>
      <c r="O17" s="18">
        <f t="shared" si="9"/>
        <v>2005.4099999999999</v>
      </c>
      <c r="P17" s="21">
        <f t="shared" si="10"/>
        <v>-43.849999999999909</v>
      </c>
      <c r="Q17" s="20">
        <f t="shared" si="11"/>
        <v>-2.1397968047002291</v>
      </c>
      <c r="R17" s="22"/>
      <c r="S17" s="22"/>
      <c r="T17" s="22"/>
      <c r="U17" s="22"/>
    </row>
    <row r="18" spans="1:21" s="10" customFormat="1" ht="26.1" customHeight="1">
      <c r="A18" s="25" t="s">
        <v>15</v>
      </c>
      <c r="B18" s="24">
        <f t="shared" si="0"/>
        <v>31914.55</v>
      </c>
      <c r="C18" s="24">
        <f>SUM(C6:C17)</f>
        <v>35114.39</v>
      </c>
      <c r="D18" s="26">
        <f t="shared" si="2"/>
        <v>3199.84</v>
      </c>
      <c r="E18" s="27">
        <f t="shared" si="3"/>
        <v>10.02627328287568</v>
      </c>
      <c r="F18" s="24">
        <f t="shared" ref="F18:Q18" si="12">SUM(F6:F17)</f>
        <v>29000.19</v>
      </c>
      <c r="G18" s="24">
        <f t="shared" si="12"/>
        <v>30534.890000000003</v>
      </c>
      <c r="H18" s="26">
        <f t="shared" si="12"/>
        <v>1534.6999999999998</v>
      </c>
      <c r="I18" s="26">
        <f t="shared" si="5"/>
        <v>5.2920342935684364</v>
      </c>
      <c r="J18" s="24">
        <f t="shared" si="12"/>
        <v>2914.3600000000006</v>
      </c>
      <c r="K18" s="24">
        <f t="shared" si="12"/>
        <v>4579.5</v>
      </c>
      <c r="L18" s="26">
        <f t="shared" si="12"/>
        <v>1665.1400000000003</v>
      </c>
      <c r="M18" s="27">
        <f t="shared" si="7"/>
        <v>57.135700462537201</v>
      </c>
      <c r="N18" s="24">
        <f t="shared" si="12"/>
        <v>26085.83</v>
      </c>
      <c r="O18" s="24">
        <f t="shared" si="12"/>
        <v>25955.39</v>
      </c>
      <c r="P18" s="28">
        <f t="shared" si="12"/>
        <v>-130.43999999999915</v>
      </c>
      <c r="Q18" s="27">
        <f t="shared" si="12"/>
        <v>-4.4231691955417691</v>
      </c>
      <c r="R18" s="9"/>
      <c r="S18" s="9"/>
      <c r="T18" s="9"/>
      <c r="U18" s="9"/>
    </row>
    <row r="19" spans="1:21" s="67" customFormat="1" ht="26.1" customHeight="1">
      <c r="A19" s="67" t="s">
        <v>14</v>
      </c>
    </row>
    <row r="20" spans="1:21" ht="18" customHeight="1">
      <c r="P20" s="5"/>
      <c r="Q20" s="6"/>
      <c r="R20" s="1"/>
      <c r="S20" s="1"/>
      <c r="T20" s="1"/>
      <c r="U20" s="1"/>
    </row>
    <row r="21" spans="1:21" s="4" customFormat="1" ht="20.100000000000001" customHeight="1">
      <c r="P21" s="7"/>
      <c r="Q21" s="8"/>
      <c r="R21" s="3"/>
      <c r="S21" s="3"/>
      <c r="T21" s="3"/>
      <c r="U21" s="3"/>
    </row>
    <row r="22" spans="1:21" s="10" customFormat="1" ht="20.100000000000001" customHeight="1">
      <c r="A22" s="58" t="s">
        <v>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9"/>
      <c r="S22" s="9"/>
      <c r="T22" s="9"/>
      <c r="U22" s="9"/>
    </row>
    <row r="23" spans="1:21" s="10" customFormat="1" ht="20.100000000000001" customHeight="1">
      <c r="A23" s="58" t="s">
        <v>23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9"/>
      <c r="S23" s="9"/>
      <c r="T23" s="9"/>
      <c r="U23" s="9"/>
    </row>
    <row r="24" spans="1:21" s="10" customFormat="1" ht="20.100000000000001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9"/>
      <c r="S24" s="9"/>
      <c r="T24" s="9"/>
      <c r="U24" s="9"/>
    </row>
    <row r="25" spans="1:21" s="10" customFormat="1" ht="26.1" customHeight="1">
      <c r="A25" s="11"/>
      <c r="B25" s="61" t="s">
        <v>17</v>
      </c>
      <c r="C25" s="61"/>
      <c r="D25" s="61"/>
      <c r="E25" s="61"/>
      <c r="F25" s="61" t="s">
        <v>18</v>
      </c>
      <c r="G25" s="61"/>
      <c r="H25" s="61"/>
      <c r="I25" s="61"/>
      <c r="J25" s="61" t="s">
        <v>19</v>
      </c>
      <c r="K25" s="61"/>
      <c r="L25" s="61"/>
      <c r="M25" s="61"/>
      <c r="N25" s="61" t="s">
        <v>20</v>
      </c>
      <c r="O25" s="61"/>
      <c r="P25" s="61"/>
      <c r="Q25" s="61"/>
      <c r="R25" s="9"/>
      <c r="S25" s="9"/>
      <c r="T25" s="9"/>
      <c r="U25" s="9"/>
    </row>
    <row r="26" spans="1:21" s="10" customFormat="1" ht="26.1" customHeight="1">
      <c r="A26" s="12" t="s">
        <v>1</v>
      </c>
      <c r="B26" s="13">
        <v>2559</v>
      </c>
      <c r="C26" s="14">
        <v>2560</v>
      </c>
      <c r="D26" s="12" t="s">
        <v>16</v>
      </c>
      <c r="E26" s="15" t="s">
        <v>22</v>
      </c>
      <c r="F26" s="13">
        <v>2559</v>
      </c>
      <c r="G26" s="16">
        <v>2560</v>
      </c>
      <c r="H26" s="12" t="s">
        <v>16</v>
      </c>
      <c r="I26" s="15" t="s">
        <v>22</v>
      </c>
      <c r="J26" s="13">
        <v>2559</v>
      </c>
      <c r="K26" s="16">
        <v>2560</v>
      </c>
      <c r="L26" s="12" t="s">
        <v>16</v>
      </c>
      <c r="M26" s="15" t="s">
        <v>22</v>
      </c>
      <c r="N26" s="13">
        <v>2559</v>
      </c>
      <c r="O26" s="16">
        <v>25560</v>
      </c>
      <c r="P26" s="12" t="s">
        <v>16</v>
      </c>
      <c r="Q26" s="15" t="s">
        <v>22</v>
      </c>
      <c r="R26" s="9"/>
      <c r="S26" s="9"/>
      <c r="T26" s="9"/>
      <c r="U26" s="9"/>
    </row>
    <row r="27" spans="1:21" s="10" customFormat="1" ht="26.1" customHeight="1">
      <c r="A27" s="25" t="s">
        <v>2</v>
      </c>
      <c r="B27" s="18">
        <f t="shared" ref="B27:B38" si="13">F27+J27</f>
        <v>2568.06</v>
      </c>
      <c r="C27" s="18">
        <f>G27+K27</f>
        <v>2602.9899999999998</v>
      </c>
      <c r="D27" s="19">
        <f>C27-B27</f>
        <v>34.929999999999836</v>
      </c>
      <c r="E27" s="20">
        <f t="shared" ref="E27:E39" si="14">(C27-B27)*100/B27</f>
        <v>1.3601707125222868</v>
      </c>
      <c r="F27" s="18">
        <v>2282.46</v>
      </c>
      <c r="G27" s="18">
        <v>2255.6999999999998</v>
      </c>
      <c r="H27" s="19">
        <f>G27-F27</f>
        <v>-26.760000000000218</v>
      </c>
      <c r="I27" s="19">
        <f t="shared" ref="I27:I39" si="15">(G27-F27)*100/F27</f>
        <v>-1.1724192318814006</v>
      </c>
      <c r="J27" s="18">
        <v>285.60000000000002</v>
      </c>
      <c r="K27" s="18">
        <v>347.29</v>
      </c>
      <c r="L27" s="19">
        <f>K27-J27</f>
        <v>61.69</v>
      </c>
      <c r="M27" s="20"/>
      <c r="N27" s="18">
        <f t="shared" ref="N27:O38" si="16">F27-J27</f>
        <v>1996.8600000000001</v>
      </c>
      <c r="O27" s="18">
        <f>G27-K27</f>
        <v>1908.4099999999999</v>
      </c>
      <c r="P27" s="21">
        <f>O27-N27</f>
        <v>-88.450000000000273</v>
      </c>
      <c r="Q27" s="20">
        <f t="shared" ref="Q27:Q39" si="17">(O27-N27)*100/N27</f>
        <v>-4.4294542431617776</v>
      </c>
      <c r="R27" s="9"/>
      <c r="S27" s="9"/>
      <c r="T27" s="9"/>
      <c r="U27" s="9"/>
    </row>
    <row r="28" spans="1:21" s="10" customFormat="1" ht="26.1" customHeight="1">
      <c r="A28" s="25" t="s">
        <v>3</v>
      </c>
      <c r="B28" s="18">
        <v>2783.73</v>
      </c>
      <c r="C28" s="18">
        <f t="shared" ref="C28:C39" si="18">G28+K28</f>
        <v>2687.93</v>
      </c>
      <c r="D28" s="19">
        <f t="shared" ref="D28:D39" si="19">C28-B28</f>
        <v>-95.800000000000182</v>
      </c>
      <c r="E28" s="20">
        <f t="shared" si="14"/>
        <v>-3.4414257129822281</v>
      </c>
      <c r="F28" s="18">
        <v>2487.2800000000002</v>
      </c>
      <c r="G28" s="18">
        <v>2280.85</v>
      </c>
      <c r="H28" s="19">
        <f t="shared" ref="H28:H39" si="20">G28-F28</f>
        <v>-206.43000000000029</v>
      </c>
      <c r="I28" s="19">
        <f t="shared" si="15"/>
        <v>-8.2994274870541425</v>
      </c>
      <c r="J28" s="18">
        <v>296.45</v>
      </c>
      <c r="K28" s="18">
        <v>407.08</v>
      </c>
      <c r="L28" s="19">
        <f t="shared" ref="L28:L39" si="21">K28-J28</f>
        <v>110.63</v>
      </c>
      <c r="M28" s="20">
        <f t="shared" ref="M28:M39" si="22">(K28-J28)*100/J28</f>
        <v>37.318266149434983</v>
      </c>
      <c r="N28" s="18">
        <f t="shared" si="16"/>
        <v>2190.8300000000004</v>
      </c>
      <c r="O28" s="18">
        <f t="shared" si="16"/>
        <v>1873.77</v>
      </c>
      <c r="P28" s="21">
        <f t="shared" ref="P28:P38" si="23">O28-N28</f>
        <v>-317.0600000000004</v>
      </c>
      <c r="Q28" s="20">
        <f t="shared" si="17"/>
        <v>-14.472140695535497</v>
      </c>
      <c r="R28" s="9"/>
      <c r="S28" s="9"/>
      <c r="T28" s="9"/>
      <c r="U28" s="9"/>
    </row>
    <row r="29" spans="1:21" s="10" customFormat="1" ht="26.1" customHeight="1">
      <c r="A29" s="25" t="s">
        <v>4</v>
      </c>
      <c r="B29" s="18">
        <f t="shared" si="13"/>
        <v>3247.18</v>
      </c>
      <c r="C29" s="18">
        <f t="shared" si="18"/>
        <v>2876.42</v>
      </c>
      <c r="D29" s="19">
        <f t="shared" si="19"/>
        <v>-370.75999999999976</v>
      </c>
      <c r="E29" s="20">
        <f t="shared" si="14"/>
        <v>-11.417907230273647</v>
      </c>
      <c r="F29" s="18">
        <v>2888.79</v>
      </c>
      <c r="G29" s="18">
        <v>2449.35</v>
      </c>
      <c r="H29" s="19">
        <f t="shared" si="20"/>
        <v>-439.44000000000005</v>
      </c>
      <c r="I29" s="19">
        <f t="shared" si="15"/>
        <v>-15.21190533060555</v>
      </c>
      <c r="J29" s="18">
        <v>358.39</v>
      </c>
      <c r="K29" s="18">
        <v>427.07</v>
      </c>
      <c r="L29" s="19">
        <f t="shared" si="21"/>
        <v>68.680000000000007</v>
      </c>
      <c r="M29" s="20">
        <f t="shared" si="22"/>
        <v>19.16348112391529</v>
      </c>
      <c r="N29" s="18">
        <f t="shared" si="16"/>
        <v>2530.4</v>
      </c>
      <c r="O29" s="18">
        <f t="shared" si="16"/>
        <v>2022.28</v>
      </c>
      <c r="P29" s="21">
        <f t="shared" si="23"/>
        <v>-508.12000000000012</v>
      </c>
      <c r="Q29" s="20">
        <f t="shared" si="17"/>
        <v>-20.080619664875123</v>
      </c>
      <c r="R29" s="9"/>
      <c r="S29" s="9"/>
      <c r="T29" s="9"/>
      <c r="U29" s="9"/>
    </row>
    <row r="30" spans="1:21" s="23" customFormat="1" ht="26.1" customHeight="1">
      <c r="A30" s="25" t="s">
        <v>5</v>
      </c>
      <c r="B30" s="18">
        <f t="shared" si="13"/>
        <v>2777.15</v>
      </c>
      <c r="C30" s="18">
        <f t="shared" si="18"/>
        <v>2517.11</v>
      </c>
      <c r="D30" s="19">
        <f t="shared" si="19"/>
        <v>-260.03999999999996</v>
      </c>
      <c r="E30" s="20">
        <f t="shared" si="14"/>
        <v>-9.3635561636929925</v>
      </c>
      <c r="F30" s="18">
        <v>2440.92</v>
      </c>
      <c r="G30" s="18">
        <v>2078.61</v>
      </c>
      <c r="H30" s="19">
        <f t="shared" si="20"/>
        <v>-362.30999999999995</v>
      </c>
      <c r="I30" s="19">
        <f t="shared" si="15"/>
        <v>-14.843173885256375</v>
      </c>
      <c r="J30" s="18">
        <v>336.23</v>
      </c>
      <c r="K30" s="18">
        <v>438.5</v>
      </c>
      <c r="L30" s="19">
        <f t="shared" si="21"/>
        <v>102.26999999999998</v>
      </c>
      <c r="M30" s="20">
        <f t="shared" si="22"/>
        <v>30.416679058977479</v>
      </c>
      <c r="N30" s="18">
        <f t="shared" si="16"/>
        <v>2104.69</v>
      </c>
      <c r="O30" s="18">
        <f t="shared" si="16"/>
        <v>1640.1100000000001</v>
      </c>
      <c r="P30" s="21">
        <f t="shared" si="23"/>
        <v>-464.57999999999993</v>
      </c>
      <c r="Q30" s="20">
        <f t="shared" si="17"/>
        <v>-22.073559526581107</v>
      </c>
      <c r="R30" s="22"/>
      <c r="S30" s="22"/>
      <c r="T30" s="22"/>
      <c r="U30" s="22"/>
    </row>
    <row r="31" spans="1:21" s="10" customFormat="1" ht="26.1" customHeight="1">
      <c r="A31" s="25" t="s">
        <v>6</v>
      </c>
      <c r="B31" s="18">
        <f t="shared" si="13"/>
        <v>2895.29</v>
      </c>
      <c r="C31" s="18">
        <f t="shared" si="18"/>
        <v>3044.73</v>
      </c>
      <c r="D31" s="19">
        <f t="shared" si="19"/>
        <v>149.44000000000005</v>
      </c>
      <c r="E31" s="20">
        <f t="shared" si="14"/>
        <v>5.1614864141415904</v>
      </c>
      <c r="F31" s="18">
        <v>2502.25</v>
      </c>
      <c r="G31" s="18">
        <v>2591.92</v>
      </c>
      <c r="H31" s="19">
        <f t="shared" si="20"/>
        <v>89.670000000000073</v>
      </c>
      <c r="I31" s="19">
        <f t="shared" si="15"/>
        <v>3.5835747826955768</v>
      </c>
      <c r="J31" s="18">
        <v>393.04</v>
      </c>
      <c r="K31" s="18">
        <v>452.81</v>
      </c>
      <c r="L31" s="19">
        <f t="shared" si="21"/>
        <v>59.769999999999982</v>
      </c>
      <c r="M31" s="20">
        <f t="shared" si="22"/>
        <v>15.207103602686743</v>
      </c>
      <c r="N31" s="18">
        <f t="shared" si="16"/>
        <v>2109.21</v>
      </c>
      <c r="O31" s="18">
        <f t="shared" si="16"/>
        <v>2139.11</v>
      </c>
      <c r="P31" s="21">
        <f t="shared" si="23"/>
        <v>29.900000000000091</v>
      </c>
      <c r="Q31" s="20">
        <f t="shared" si="17"/>
        <v>1.4175923687067713</v>
      </c>
      <c r="R31" s="9"/>
      <c r="S31" s="9"/>
      <c r="T31" s="9"/>
      <c r="U31" s="9"/>
    </row>
    <row r="32" spans="1:21" s="10" customFormat="1" ht="26.1" customHeight="1">
      <c r="A32" s="25" t="s">
        <v>7</v>
      </c>
      <c r="B32" s="18">
        <f t="shared" si="13"/>
        <v>3648.96</v>
      </c>
      <c r="C32" s="18">
        <f t="shared" si="18"/>
        <v>3460.2799999999997</v>
      </c>
      <c r="D32" s="19">
        <f t="shared" si="19"/>
        <v>-188.68000000000029</v>
      </c>
      <c r="E32" s="20">
        <f t="shared" si="14"/>
        <v>-5.1707883890204416</v>
      </c>
      <c r="F32" s="18">
        <v>3105.94</v>
      </c>
      <c r="G32" s="18">
        <v>2923.04</v>
      </c>
      <c r="H32" s="19">
        <f t="shared" si="20"/>
        <v>-182.90000000000009</v>
      </c>
      <c r="I32" s="19">
        <f t="shared" si="15"/>
        <v>-5.8887164594293537</v>
      </c>
      <c r="J32" s="18">
        <v>543.02</v>
      </c>
      <c r="K32" s="18">
        <v>537.24</v>
      </c>
      <c r="L32" s="19">
        <f t="shared" si="21"/>
        <v>-5.7799999999999727</v>
      </c>
      <c r="M32" s="20">
        <f t="shared" si="22"/>
        <v>-1.064417516850203</v>
      </c>
      <c r="N32" s="18">
        <f t="shared" si="16"/>
        <v>2562.92</v>
      </c>
      <c r="O32" s="18">
        <f t="shared" si="16"/>
        <v>2385.8000000000002</v>
      </c>
      <c r="P32" s="21">
        <f t="shared" si="23"/>
        <v>-177.11999999999989</v>
      </c>
      <c r="Q32" s="20">
        <f t="shared" si="17"/>
        <v>-6.9108672919950633</v>
      </c>
      <c r="R32" s="9"/>
      <c r="S32" s="9"/>
      <c r="T32" s="9"/>
      <c r="U32" s="9"/>
    </row>
    <row r="33" spans="1:21" s="10" customFormat="1" ht="26.1" customHeight="1">
      <c r="A33" s="25" t="s">
        <v>8</v>
      </c>
      <c r="B33" s="18">
        <f t="shared" si="13"/>
        <v>2658.52</v>
      </c>
      <c r="C33" s="18">
        <f t="shared" si="18"/>
        <v>2601.8999999999996</v>
      </c>
      <c r="D33" s="19">
        <f t="shared" si="19"/>
        <v>-56.620000000000346</v>
      </c>
      <c r="E33" s="20">
        <f t="shared" si="14"/>
        <v>-2.1297564058197924</v>
      </c>
      <c r="F33" s="18">
        <v>2272.44</v>
      </c>
      <c r="G33" s="18">
        <v>2227.14</v>
      </c>
      <c r="H33" s="19">
        <f t="shared" si="20"/>
        <v>-45.300000000000182</v>
      </c>
      <c r="I33" s="19">
        <f t="shared" si="15"/>
        <v>-1.9934519723293105</v>
      </c>
      <c r="J33" s="18">
        <v>386.08</v>
      </c>
      <c r="K33" s="18">
        <v>374.76</v>
      </c>
      <c r="L33" s="19">
        <f t="shared" si="21"/>
        <v>-11.319999999999993</v>
      </c>
      <c r="M33" s="20">
        <f t="shared" si="22"/>
        <v>-2.9320348114380423</v>
      </c>
      <c r="N33" s="18">
        <f t="shared" si="16"/>
        <v>1886.3600000000001</v>
      </c>
      <c r="O33" s="18">
        <f t="shared" si="16"/>
        <v>1852.3799999999999</v>
      </c>
      <c r="P33" s="21">
        <f t="shared" si="23"/>
        <v>-33.980000000000246</v>
      </c>
      <c r="Q33" s="20">
        <f t="shared" si="17"/>
        <v>-1.8013528700778347</v>
      </c>
      <c r="R33" s="9"/>
      <c r="S33" s="9"/>
      <c r="T33" s="9"/>
      <c r="U33" s="9"/>
    </row>
    <row r="34" spans="1:21" s="23" customFormat="1" ht="26.1" customHeight="1">
      <c r="A34" s="25" t="s">
        <v>9</v>
      </c>
      <c r="B34" s="18">
        <f t="shared" si="13"/>
        <v>3168.77</v>
      </c>
      <c r="C34" s="18">
        <f t="shared" si="18"/>
        <v>2933.77</v>
      </c>
      <c r="D34" s="19">
        <f t="shared" si="19"/>
        <v>-235</v>
      </c>
      <c r="E34" s="20">
        <f t="shared" si="14"/>
        <v>-7.4161267621190561</v>
      </c>
      <c r="F34" s="18">
        <v>2728.97</v>
      </c>
      <c r="G34" s="18">
        <v>2516.56</v>
      </c>
      <c r="H34" s="19">
        <f t="shared" si="20"/>
        <v>-212.40999999999985</v>
      </c>
      <c r="I34" s="19">
        <f t="shared" si="15"/>
        <v>-7.7835227210266096</v>
      </c>
      <c r="J34" s="18">
        <v>439.8</v>
      </c>
      <c r="K34" s="18">
        <v>417.21</v>
      </c>
      <c r="L34" s="19">
        <f t="shared" si="21"/>
        <v>-22.590000000000032</v>
      </c>
      <c r="M34" s="20">
        <f t="shared" si="22"/>
        <v>-5.1364256480218353</v>
      </c>
      <c r="N34" s="18">
        <f t="shared" si="16"/>
        <v>2289.1699999999996</v>
      </c>
      <c r="O34" s="18">
        <f t="shared" si="16"/>
        <v>2099.35</v>
      </c>
      <c r="P34" s="21">
        <f t="shared" si="23"/>
        <v>-189.81999999999971</v>
      </c>
      <c r="Q34" s="20">
        <f t="shared" si="17"/>
        <v>-8.2920883988519751</v>
      </c>
      <c r="R34" s="22"/>
      <c r="S34" s="22"/>
      <c r="T34" s="22"/>
      <c r="U34" s="22"/>
    </row>
    <row r="35" spans="1:21" s="10" customFormat="1" ht="26.1" customHeight="1">
      <c r="A35" s="25" t="s">
        <v>10</v>
      </c>
      <c r="B35" s="18">
        <f t="shared" si="13"/>
        <v>3184.9799999999996</v>
      </c>
      <c r="C35" s="18">
        <f t="shared" si="18"/>
        <v>2726.13</v>
      </c>
      <c r="D35" s="19">
        <f t="shared" si="19"/>
        <v>-458.84999999999945</v>
      </c>
      <c r="E35" s="20">
        <f t="shared" si="14"/>
        <v>-14.406683872426184</v>
      </c>
      <c r="F35" s="18">
        <v>2735.7</v>
      </c>
      <c r="G35" s="18">
        <v>2317.54</v>
      </c>
      <c r="H35" s="19">
        <f t="shared" si="20"/>
        <v>-418.15999999999985</v>
      </c>
      <c r="I35" s="19">
        <f t="shared" si="15"/>
        <v>-15.285301750922978</v>
      </c>
      <c r="J35" s="18">
        <v>449.28</v>
      </c>
      <c r="K35" s="18">
        <v>408.59</v>
      </c>
      <c r="L35" s="19">
        <f t="shared" si="21"/>
        <v>-40.69</v>
      </c>
      <c r="M35" s="20">
        <f t="shared" si="22"/>
        <v>-9.0567129629629637</v>
      </c>
      <c r="N35" s="18">
        <f t="shared" si="16"/>
        <v>2286.42</v>
      </c>
      <c r="O35" s="18">
        <f t="shared" si="16"/>
        <v>1908.95</v>
      </c>
      <c r="P35" s="21">
        <f t="shared" si="23"/>
        <v>-377.47</v>
      </c>
      <c r="Q35" s="20">
        <f t="shared" si="17"/>
        <v>-16.509215279782367</v>
      </c>
      <c r="R35" s="9"/>
      <c r="S35" s="9"/>
      <c r="T35" s="9"/>
      <c r="U35" s="9"/>
    </row>
    <row r="36" spans="1:21" s="10" customFormat="1" ht="26.1" customHeight="1">
      <c r="A36" s="25" t="s">
        <v>11</v>
      </c>
      <c r="B36" s="18">
        <f t="shared" si="13"/>
        <v>2747.75</v>
      </c>
      <c r="C36" s="18">
        <f t="shared" si="18"/>
        <v>2566.52</v>
      </c>
      <c r="D36" s="19">
        <f t="shared" si="19"/>
        <v>-181.23000000000002</v>
      </c>
      <c r="E36" s="20">
        <f t="shared" si="14"/>
        <v>-6.5955782003457371</v>
      </c>
      <c r="F36" s="18">
        <v>2411.9</v>
      </c>
      <c r="G36" s="18">
        <v>2201</v>
      </c>
      <c r="H36" s="19">
        <f t="shared" si="20"/>
        <v>-210.90000000000009</v>
      </c>
      <c r="I36" s="19">
        <f t="shared" si="15"/>
        <v>-8.7441436212114958</v>
      </c>
      <c r="J36" s="18">
        <v>335.85</v>
      </c>
      <c r="K36" s="18">
        <v>365.52</v>
      </c>
      <c r="L36" s="19">
        <f t="shared" si="21"/>
        <v>29.669999999999959</v>
      </c>
      <c r="M36" s="20">
        <f t="shared" si="22"/>
        <v>8.8343010272442921</v>
      </c>
      <c r="N36" s="18">
        <f t="shared" si="16"/>
        <v>2076.0500000000002</v>
      </c>
      <c r="O36" s="18">
        <f t="shared" si="16"/>
        <v>1835.48</v>
      </c>
      <c r="P36" s="21">
        <f t="shared" si="23"/>
        <v>-240.57000000000016</v>
      </c>
      <c r="Q36" s="20">
        <f t="shared" si="17"/>
        <v>-11.587871197707191</v>
      </c>
      <c r="R36" s="9"/>
      <c r="S36" s="9"/>
      <c r="T36" s="9"/>
      <c r="U36" s="9"/>
    </row>
    <row r="37" spans="1:21" s="10" customFormat="1" ht="26.1" customHeight="1">
      <c r="A37" s="25" t="s">
        <v>12</v>
      </c>
      <c r="B37" s="18">
        <f t="shared" si="13"/>
        <v>2661.17</v>
      </c>
      <c r="C37" s="18">
        <f t="shared" si="18"/>
        <v>2883.07</v>
      </c>
      <c r="D37" s="19">
        <f t="shared" si="19"/>
        <v>221.90000000000009</v>
      </c>
      <c r="E37" s="20">
        <f t="shared" si="14"/>
        <v>8.3384376045123041</v>
      </c>
      <c r="F37" s="18">
        <v>2289.12</v>
      </c>
      <c r="G37" s="18">
        <v>2463.59</v>
      </c>
      <c r="H37" s="19">
        <f t="shared" si="20"/>
        <v>174.47000000000025</v>
      </c>
      <c r="I37" s="19">
        <f t="shared" si="15"/>
        <v>7.6217061578248524</v>
      </c>
      <c r="J37" s="18">
        <v>372.05</v>
      </c>
      <c r="K37" s="18">
        <v>419.48</v>
      </c>
      <c r="L37" s="19">
        <f t="shared" si="21"/>
        <v>47.430000000000007</v>
      </c>
      <c r="M37" s="20">
        <f t="shared" si="22"/>
        <v>12.74828652062895</v>
      </c>
      <c r="N37" s="18">
        <f t="shared" si="16"/>
        <v>1917.07</v>
      </c>
      <c r="O37" s="18">
        <f t="shared" si="16"/>
        <v>2044.1100000000001</v>
      </c>
      <c r="P37" s="21">
        <f t="shared" si="23"/>
        <v>127.04000000000019</v>
      </c>
      <c r="Q37" s="20">
        <f t="shared" si="17"/>
        <v>6.6267794081593365</v>
      </c>
      <c r="R37" s="9"/>
      <c r="S37" s="9"/>
      <c r="T37" s="9"/>
      <c r="U37" s="9"/>
    </row>
    <row r="38" spans="1:21" s="23" customFormat="1" ht="26.1" customHeight="1">
      <c r="A38" s="25" t="s">
        <v>13</v>
      </c>
      <c r="B38" s="18">
        <f t="shared" si="13"/>
        <v>2772.83</v>
      </c>
      <c r="C38" s="18">
        <f t="shared" si="18"/>
        <v>2631.59</v>
      </c>
      <c r="D38" s="19">
        <f t="shared" si="19"/>
        <v>-141.23999999999978</v>
      </c>
      <c r="E38" s="20">
        <f t="shared" si="14"/>
        <v>-5.0937129214556895</v>
      </c>
      <c r="F38" s="18">
        <v>2389.12</v>
      </c>
      <c r="G38" s="18">
        <v>2290.2800000000002</v>
      </c>
      <c r="H38" s="19">
        <f t="shared" si="20"/>
        <v>-98.839999999999691</v>
      </c>
      <c r="I38" s="19">
        <f t="shared" si="15"/>
        <v>-4.1370881328689935</v>
      </c>
      <c r="J38" s="18">
        <v>383.71</v>
      </c>
      <c r="K38" s="18">
        <v>341.31</v>
      </c>
      <c r="L38" s="19">
        <f t="shared" si="21"/>
        <v>-42.399999999999977</v>
      </c>
      <c r="M38" s="20">
        <f t="shared" si="22"/>
        <v>-11.050011727606782</v>
      </c>
      <c r="N38" s="18">
        <f t="shared" si="16"/>
        <v>2005.4099999999999</v>
      </c>
      <c r="O38" s="24">
        <f t="shared" si="16"/>
        <v>1948.9700000000003</v>
      </c>
      <c r="P38" s="21">
        <f t="shared" si="23"/>
        <v>-56.4399999999996</v>
      </c>
      <c r="Q38" s="20">
        <f t="shared" si="17"/>
        <v>-2.8143870829406259</v>
      </c>
      <c r="R38" s="22"/>
      <c r="S38" s="22"/>
      <c r="T38" s="22"/>
      <c r="U38" s="22"/>
    </row>
    <row r="39" spans="1:21" s="10" customFormat="1" ht="26.1" customHeight="1">
      <c r="A39" s="29" t="s">
        <v>15</v>
      </c>
      <c r="B39" s="24">
        <f>SUM(B27:B38)</f>
        <v>35114.39</v>
      </c>
      <c r="C39" s="24">
        <f t="shared" si="18"/>
        <v>33532.44</v>
      </c>
      <c r="D39" s="26">
        <f t="shared" si="19"/>
        <v>-1581.9499999999971</v>
      </c>
      <c r="E39" s="27">
        <f t="shared" si="14"/>
        <v>-4.5051330807683039</v>
      </c>
      <c r="F39" s="24">
        <f>SUM(F27:F38)</f>
        <v>30534.890000000003</v>
      </c>
      <c r="G39" s="24">
        <f>SUM(G27:G38)</f>
        <v>28595.58</v>
      </c>
      <c r="H39" s="26">
        <f t="shared" si="20"/>
        <v>-1939.3100000000013</v>
      </c>
      <c r="I39" s="26">
        <f t="shared" si="15"/>
        <v>-6.3511281684656504</v>
      </c>
      <c r="J39" s="24">
        <f>SUM(J27:J38)</f>
        <v>4579.5</v>
      </c>
      <c r="K39" s="24">
        <f>SUM(K27:K38)</f>
        <v>4936.8599999999997</v>
      </c>
      <c r="L39" s="26">
        <f t="shared" si="21"/>
        <v>357.35999999999967</v>
      </c>
      <c r="M39" s="27">
        <f t="shared" si="22"/>
        <v>7.8034719947592466</v>
      </c>
      <c r="N39" s="24">
        <f>SUM(N27:N38)</f>
        <v>25955.39</v>
      </c>
      <c r="O39" s="24">
        <f>SUM(O27:O38)</f>
        <v>23658.720000000001</v>
      </c>
      <c r="P39" s="28">
        <f>O39-N39</f>
        <v>-2296.6699999999983</v>
      </c>
      <c r="Q39" s="27">
        <f t="shared" si="17"/>
        <v>-8.8485281862457015</v>
      </c>
      <c r="R39" s="9"/>
      <c r="S39" s="9"/>
      <c r="T39" s="9"/>
      <c r="U39" s="9"/>
    </row>
    <row r="40" spans="1:21" s="66" customFormat="1" ht="26.1" customHeight="1">
      <c r="A40" s="66" t="s">
        <v>24</v>
      </c>
    </row>
    <row r="42" spans="1:21" ht="23.25">
      <c r="A42" s="58" t="s">
        <v>0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</row>
    <row r="43" spans="1:21" ht="23.25">
      <c r="A43" s="58" t="s">
        <v>25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21" ht="23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</row>
    <row r="45" spans="1:21">
      <c r="A45" s="11"/>
      <c r="B45" s="61" t="s">
        <v>17</v>
      </c>
      <c r="C45" s="61"/>
      <c r="D45" s="61"/>
      <c r="E45" s="61"/>
      <c r="F45" s="61" t="s">
        <v>18</v>
      </c>
      <c r="G45" s="61"/>
      <c r="H45" s="61"/>
      <c r="I45" s="61"/>
      <c r="J45" s="61" t="s">
        <v>19</v>
      </c>
      <c r="K45" s="61"/>
      <c r="L45" s="61"/>
      <c r="M45" s="61"/>
      <c r="N45" s="61" t="s">
        <v>20</v>
      </c>
      <c r="O45" s="61"/>
      <c r="P45" s="61"/>
      <c r="Q45" s="61"/>
    </row>
    <row r="46" spans="1:21" ht="25.5" customHeight="1">
      <c r="A46" s="12" t="s">
        <v>1</v>
      </c>
      <c r="B46" s="13">
        <v>2560</v>
      </c>
      <c r="C46" s="31">
        <v>2561</v>
      </c>
      <c r="D46" s="12" t="s">
        <v>16</v>
      </c>
      <c r="E46" s="15" t="s">
        <v>22</v>
      </c>
      <c r="F46" s="13">
        <v>2560</v>
      </c>
      <c r="G46" s="32">
        <v>2561</v>
      </c>
      <c r="H46" s="12" t="s">
        <v>16</v>
      </c>
      <c r="I46" s="15" t="s">
        <v>22</v>
      </c>
      <c r="J46" s="13">
        <v>2560</v>
      </c>
      <c r="K46" s="32">
        <v>2561</v>
      </c>
      <c r="L46" s="12" t="s">
        <v>16</v>
      </c>
      <c r="M46" s="15" t="s">
        <v>22</v>
      </c>
      <c r="N46" s="13">
        <v>2560</v>
      </c>
      <c r="O46" s="32">
        <v>2561</v>
      </c>
      <c r="P46" s="12" t="s">
        <v>16</v>
      </c>
      <c r="Q46" s="15" t="s">
        <v>22</v>
      </c>
    </row>
    <row r="47" spans="1:21" ht="25.5" customHeight="1">
      <c r="A47" s="25" t="s">
        <v>2</v>
      </c>
      <c r="B47" s="33">
        <v>2602.9899999999998</v>
      </c>
      <c r="C47" s="34">
        <f>G47+K47</f>
        <v>2795.6000000000004</v>
      </c>
      <c r="D47" s="19">
        <f>C47-B47</f>
        <v>192.61000000000058</v>
      </c>
      <c r="E47" s="20">
        <f>(C47-B47)*100/B47</f>
        <v>7.3995674205433213</v>
      </c>
      <c r="F47" s="33">
        <v>2255.6999999999998</v>
      </c>
      <c r="G47" s="34">
        <v>2383.09</v>
      </c>
      <c r="H47" s="19">
        <f>G47-F47</f>
        <v>127.39000000000033</v>
      </c>
      <c r="I47" s="19">
        <f>(G47-F47)*100/F47</f>
        <v>5.6474708516203549</v>
      </c>
      <c r="J47" s="33">
        <v>347.29</v>
      </c>
      <c r="K47" s="34">
        <v>412.51</v>
      </c>
      <c r="L47" s="19">
        <f>K47-J47</f>
        <v>65.21999999999997</v>
      </c>
      <c r="M47" s="20">
        <f>(K47-J47)*100/J47</f>
        <v>18.779694203691431</v>
      </c>
      <c r="N47" s="33">
        <v>1908.4099999999999</v>
      </c>
      <c r="O47" s="34">
        <f>G47-K47</f>
        <v>1970.5800000000002</v>
      </c>
      <c r="P47" s="19">
        <f>O47-N47</f>
        <v>62.1700000000003</v>
      </c>
      <c r="Q47" s="20">
        <f>(O47-N47)*100/N47</f>
        <v>3.2576857174297089</v>
      </c>
    </row>
    <row r="48" spans="1:21" ht="25.5" customHeight="1">
      <c r="A48" s="25" t="s">
        <v>3</v>
      </c>
      <c r="B48" s="33">
        <v>2687.93</v>
      </c>
      <c r="C48" s="34">
        <f t="shared" ref="C48:C58" si="24">G48+K48</f>
        <v>2753.3399999999997</v>
      </c>
      <c r="D48" s="19">
        <f t="shared" ref="D48:D58" si="25">C48-B48</f>
        <v>65.409999999999854</v>
      </c>
      <c r="E48" s="20">
        <f t="shared" ref="E48:E58" si="26">(C48-B48)*100/B48</f>
        <v>2.4334711097387154</v>
      </c>
      <c r="F48" s="33">
        <v>2280.85</v>
      </c>
      <c r="G48" s="34">
        <v>2367.1799999999998</v>
      </c>
      <c r="H48" s="19">
        <f t="shared" ref="H48:H58" si="27">G48-F48</f>
        <v>86.329999999999927</v>
      </c>
      <c r="I48" s="19">
        <f t="shared" ref="I48:I58" si="28">(G48-F48)*100/F48</f>
        <v>3.7849924370300516</v>
      </c>
      <c r="J48" s="33">
        <v>407.08</v>
      </c>
      <c r="K48" s="34">
        <v>386.16</v>
      </c>
      <c r="L48" s="19">
        <f t="shared" ref="L48:L58" si="29">K48-J48</f>
        <v>-20.919999999999959</v>
      </c>
      <c r="M48" s="20">
        <f t="shared" ref="M48:M58" si="30">(K48-J48)*100/J48</f>
        <v>-5.1390390095312863</v>
      </c>
      <c r="N48" s="33">
        <v>1873.77</v>
      </c>
      <c r="O48" s="34">
        <f t="shared" ref="O48:O58" si="31">G48-K48</f>
        <v>1981.0199999999998</v>
      </c>
      <c r="P48" s="19">
        <f t="shared" ref="P48:P58" si="32">O48-N48</f>
        <v>107.24999999999977</v>
      </c>
      <c r="Q48" s="20">
        <f t="shared" ref="Q48:Q58" si="33">(O48-N48)*100/N48</f>
        <v>5.7237547831377267</v>
      </c>
    </row>
    <row r="49" spans="1:17" ht="25.5" customHeight="1">
      <c r="A49" s="25" t="s">
        <v>4</v>
      </c>
      <c r="B49" s="33">
        <v>2876.42</v>
      </c>
      <c r="C49" s="34">
        <f t="shared" si="24"/>
        <v>3152.2</v>
      </c>
      <c r="D49" s="19">
        <f t="shared" si="25"/>
        <v>275.77999999999975</v>
      </c>
      <c r="E49" s="20">
        <f t="shared" si="26"/>
        <v>9.587612379277008</v>
      </c>
      <c r="F49" s="33">
        <v>2449.35</v>
      </c>
      <c r="G49" s="34">
        <v>2719.52</v>
      </c>
      <c r="H49" s="19">
        <f t="shared" si="27"/>
        <v>270.17000000000007</v>
      </c>
      <c r="I49" s="19">
        <f t="shared" si="28"/>
        <v>11.030273337824324</v>
      </c>
      <c r="J49" s="33">
        <v>427.07</v>
      </c>
      <c r="K49" s="34">
        <v>432.68</v>
      </c>
      <c r="L49" s="19">
        <f t="shared" si="29"/>
        <v>5.6100000000000136</v>
      </c>
      <c r="M49" s="20">
        <f t="shared" si="30"/>
        <v>1.313601985622969</v>
      </c>
      <c r="N49" s="33">
        <v>2022.28</v>
      </c>
      <c r="O49" s="34">
        <f t="shared" si="31"/>
        <v>2286.84</v>
      </c>
      <c r="P49" s="19">
        <f t="shared" si="32"/>
        <v>264.56000000000017</v>
      </c>
      <c r="Q49" s="20">
        <f t="shared" si="33"/>
        <v>13.082263583677838</v>
      </c>
    </row>
    <row r="50" spans="1:17" ht="25.5" customHeight="1">
      <c r="A50" s="25" t="s">
        <v>5</v>
      </c>
      <c r="B50" s="33">
        <v>2517.11</v>
      </c>
      <c r="C50" s="34">
        <f t="shared" si="24"/>
        <v>2952.89</v>
      </c>
      <c r="D50" s="19">
        <f t="shared" si="25"/>
        <v>435.77999999999975</v>
      </c>
      <c r="E50" s="20">
        <f t="shared" si="26"/>
        <v>17.312711800437793</v>
      </c>
      <c r="F50" s="33">
        <v>2078.61</v>
      </c>
      <c r="G50" s="34">
        <v>2511.66</v>
      </c>
      <c r="H50" s="19">
        <f t="shared" si="27"/>
        <v>433.04999999999973</v>
      </c>
      <c r="I50" s="19">
        <f t="shared" si="28"/>
        <v>20.833634015038882</v>
      </c>
      <c r="J50" s="33">
        <v>438.5</v>
      </c>
      <c r="K50" s="34">
        <v>441.23</v>
      </c>
      <c r="L50" s="19">
        <f t="shared" si="29"/>
        <v>2.7300000000000182</v>
      </c>
      <c r="M50" s="20">
        <f t="shared" si="30"/>
        <v>0.62257696693272935</v>
      </c>
      <c r="N50" s="33">
        <v>1640.1100000000001</v>
      </c>
      <c r="O50" s="34">
        <f t="shared" si="31"/>
        <v>2070.4299999999998</v>
      </c>
      <c r="P50" s="19">
        <f t="shared" si="32"/>
        <v>430.31999999999971</v>
      </c>
      <c r="Q50" s="20">
        <f t="shared" si="33"/>
        <v>26.237264573717596</v>
      </c>
    </row>
    <row r="51" spans="1:17" ht="25.5" customHeight="1">
      <c r="A51" s="25" t="s">
        <v>6</v>
      </c>
      <c r="B51" s="33">
        <v>3044.73</v>
      </c>
      <c r="C51" s="34">
        <f t="shared" si="24"/>
        <v>2815.67</v>
      </c>
      <c r="D51" s="19">
        <f t="shared" si="25"/>
        <v>-229.05999999999995</v>
      </c>
      <c r="E51" s="20">
        <f t="shared" si="26"/>
        <v>-7.5231629733999377</v>
      </c>
      <c r="F51" s="33">
        <v>2591.92</v>
      </c>
      <c r="G51" s="34">
        <v>2399.92</v>
      </c>
      <c r="H51" s="19">
        <f t="shared" si="27"/>
        <v>-192</v>
      </c>
      <c r="I51" s="19">
        <f t="shared" si="28"/>
        <v>-7.4076360381493256</v>
      </c>
      <c r="J51" s="33">
        <v>452.81</v>
      </c>
      <c r="K51" s="34">
        <v>415.75</v>
      </c>
      <c r="L51" s="19">
        <f t="shared" si="29"/>
        <v>-37.06</v>
      </c>
      <c r="M51" s="20">
        <f t="shared" si="30"/>
        <v>-8.1844482233166236</v>
      </c>
      <c r="N51" s="33">
        <v>2139.11</v>
      </c>
      <c r="O51" s="34">
        <f t="shared" si="31"/>
        <v>1984.17</v>
      </c>
      <c r="P51" s="19">
        <f t="shared" si="32"/>
        <v>-154.94000000000005</v>
      </c>
      <c r="Q51" s="20">
        <f t="shared" si="33"/>
        <v>-7.2431992744646161</v>
      </c>
    </row>
    <row r="52" spans="1:17" ht="25.5" customHeight="1">
      <c r="A52" s="25" t="s">
        <v>7</v>
      </c>
      <c r="B52" s="33">
        <v>3460.2799999999997</v>
      </c>
      <c r="C52" s="34">
        <f t="shared" si="24"/>
        <v>3338.38</v>
      </c>
      <c r="D52" s="19">
        <f t="shared" si="25"/>
        <v>-121.89999999999964</v>
      </c>
      <c r="E52" s="20">
        <f t="shared" si="26"/>
        <v>-3.5228363022645466</v>
      </c>
      <c r="F52" s="33">
        <v>2923.04</v>
      </c>
      <c r="G52" s="34">
        <v>2879.06</v>
      </c>
      <c r="H52" s="19">
        <f t="shared" si="27"/>
        <v>-43.980000000000018</v>
      </c>
      <c r="I52" s="19">
        <f t="shared" si="28"/>
        <v>-1.5045979528162468</v>
      </c>
      <c r="J52" s="33">
        <v>537.24</v>
      </c>
      <c r="K52" s="34">
        <v>459.32</v>
      </c>
      <c r="L52" s="19">
        <f t="shared" si="29"/>
        <v>-77.920000000000016</v>
      </c>
      <c r="M52" s="20">
        <f t="shared" si="30"/>
        <v>-14.503759958305416</v>
      </c>
      <c r="N52" s="33">
        <v>2385.8000000000002</v>
      </c>
      <c r="O52" s="34">
        <f t="shared" si="31"/>
        <v>2419.7399999999998</v>
      </c>
      <c r="P52" s="19">
        <f t="shared" si="32"/>
        <v>33.9399999999996</v>
      </c>
      <c r="Q52" s="20">
        <f t="shared" si="33"/>
        <v>1.4225836197501718</v>
      </c>
    </row>
    <row r="53" spans="1:17" ht="25.5" customHeight="1">
      <c r="A53" s="25" t="s">
        <v>8</v>
      </c>
      <c r="B53" s="33">
        <v>2601.8999999999996</v>
      </c>
      <c r="C53" s="34">
        <f t="shared" si="24"/>
        <v>2533.42</v>
      </c>
      <c r="D53" s="19">
        <f t="shared" si="25"/>
        <v>-68.479999999999563</v>
      </c>
      <c r="E53" s="20">
        <f t="shared" si="26"/>
        <v>-2.6319228256274099</v>
      </c>
      <c r="F53" s="33">
        <v>2227.14</v>
      </c>
      <c r="G53" s="34">
        <v>2199.46</v>
      </c>
      <c r="H53" s="19">
        <f t="shared" si="27"/>
        <v>-27.679999999999836</v>
      </c>
      <c r="I53" s="19">
        <f t="shared" si="28"/>
        <v>-1.2428495738929675</v>
      </c>
      <c r="J53" s="33">
        <v>374.76</v>
      </c>
      <c r="K53" s="34">
        <v>333.96</v>
      </c>
      <c r="L53" s="19">
        <f t="shared" si="29"/>
        <v>-40.800000000000011</v>
      </c>
      <c r="M53" s="20">
        <f t="shared" si="30"/>
        <v>-10.886967659301956</v>
      </c>
      <c r="N53" s="33">
        <v>1852.3799999999999</v>
      </c>
      <c r="O53" s="34">
        <f t="shared" si="31"/>
        <v>1865.5</v>
      </c>
      <c r="P53" s="19">
        <f t="shared" si="32"/>
        <v>13.120000000000118</v>
      </c>
      <c r="Q53" s="20">
        <f t="shared" si="33"/>
        <v>0.70827799911465894</v>
      </c>
    </row>
    <row r="54" spans="1:17" ht="25.5" customHeight="1">
      <c r="A54" s="25" t="s">
        <v>9</v>
      </c>
      <c r="B54" s="33">
        <v>2933.77</v>
      </c>
      <c r="C54" s="34">
        <f t="shared" si="24"/>
        <v>3361.0099999999998</v>
      </c>
      <c r="D54" s="19">
        <f t="shared" si="25"/>
        <v>427.23999999999978</v>
      </c>
      <c r="E54" s="20">
        <f t="shared" si="26"/>
        <v>14.562832123854282</v>
      </c>
      <c r="F54" s="33">
        <v>2516.56</v>
      </c>
      <c r="G54" s="34">
        <v>2890.87</v>
      </c>
      <c r="H54" s="19">
        <f t="shared" si="27"/>
        <v>374.30999999999995</v>
      </c>
      <c r="I54" s="19">
        <f t="shared" si="28"/>
        <v>14.873875449025652</v>
      </c>
      <c r="J54" s="33">
        <v>417.21</v>
      </c>
      <c r="K54" s="34">
        <v>470.14</v>
      </c>
      <c r="L54" s="19">
        <f t="shared" si="29"/>
        <v>52.930000000000007</v>
      </c>
      <c r="M54" s="20">
        <f t="shared" si="30"/>
        <v>12.686656599793871</v>
      </c>
      <c r="N54" s="33">
        <v>2099.35</v>
      </c>
      <c r="O54" s="34">
        <f t="shared" si="31"/>
        <v>2420.73</v>
      </c>
      <c r="P54" s="19">
        <f t="shared" si="32"/>
        <v>321.38000000000011</v>
      </c>
      <c r="Q54" s="20">
        <f t="shared" si="33"/>
        <v>15.308547883868822</v>
      </c>
    </row>
    <row r="55" spans="1:17" ht="25.5" customHeight="1">
      <c r="A55" s="25" t="s">
        <v>10</v>
      </c>
      <c r="B55" s="33">
        <v>2726.13</v>
      </c>
      <c r="C55" s="34">
        <f t="shared" si="24"/>
        <v>3282.99</v>
      </c>
      <c r="D55" s="19">
        <f t="shared" si="25"/>
        <v>556.85999999999967</v>
      </c>
      <c r="E55" s="20">
        <f t="shared" si="26"/>
        <v>20.426758811942193</v>
      </c>
      <c r="F55" s="33">
        <v>2317.54</v>
      </c>
      <c r="G55" s="34">
        <v>2828.83</v>
      </c>
      <c r="H55" s="19">
        <f t="shared" si="27"/>
        <v>511.28999999999996</v>
      </c>
      <c r="I55" s="19">
        <f t="shared" si="28"/>
        <v>22.061755136912417</v>
      </c>
      <c r="J55" s="33">
        <v>408.59</v>
      </c>
      <c r="K55" s="34">
        <v>454.16</v>
      </c>
      <c r="L55" s="19">
        <f t="shared" si="29"/>
        <v>45.57000000000005</v>
      </c>
      <c r="M55" s="20">
        <f t="shared" si="30"/>
        <v>11.152989549426088</v>
      </c>
      <c r="N55" s="33">
        <v>1908.95</v>
      </c>
      <c r="O55" s="34">
        <f t="shared" si="31"/>
        <v>2374.67</v>
      </c>
      <c r="P55" s="19">
        <f t="shared" si="32"/>
        <v>465.72</v>
      </c>
      <c r="Q55" s="20">
        <f t="shared" si="33"/>
        <v>24.396657848555488</v>
      </c>
    </row>
    <row r="56" spans="1:17" ht="25.5" customHeight="1">
      <c r="A56" s="25" t="s">
        <v>11</v>
      </c>
      <c r="B56" s="33">
        <v>2566.52</v>
      </c>
      <c r="C56" s="34">
        <f t="shared" si="24"/>
        <v>2734.23</v>
      </c>
      <c r="D56" s="19">
        <f t="shared" si="25"/>
        <v>167.71000000000004</v>
      </c>
      <c r="E56" s="20">
        <f t="shared" si="26"/>
        <v>6.5345292458270361</v>
      </c>
      <c r="F56" s="33">
        <v>2201</v>
      </c>
      <c r="G56" s="34">
        <v>2249.96</v>
      </c>
      <c r="H56" s="19">
        <f t="shared" si="27"/>
        <v>48.960000000000036</v>
      </c>
      <c r="I56" s="19">
        <f t="shared" si="28"/>
        <v>2.2244434348023643</v>
      </c>
      <c r="J56" s="33">
        <v>365.52</v>
      </c>
      <c r="K56" s="34">
        <v>484.27</v>
      </c>
      <c r="L56" s="19">
        <f t="shared" si="29"/>
        <v>118.75</v>
      </c>
      <c r="M56" s="20">
        <f t="shared" si="30"/>
        <v>32.487962355001095</v>
      </c>
      <c r="N56" s="33">
        <v>1835.48</v>
      </c>
      <c r="O56" s="34">
        <f t="shared" si="31"/>
        <v>1765.69</v>
      </c>
      <c r="P56" s="19">
        <f t="shared" si="32"/>
        <v>-69.789999999999964</v>
      </c>
      <c r="Q56" s="20">
        <f t="shared" si="33"/>
        <v>-3.8022751541830999</v>
      </c>
    </row>
    <row r="57" spans="1:17" ht="25.5" customHeight="1">
      <c r="A57" s="25" t="s">
        <v>12</v>
      </c>
      <c r="B57" s="33">
        <v>2883.07</v>
      </c>
      <c r="C57" s="34">
        <f t="shared" si="24"/>
        <v>3492.67</v>
      </c>
      <c r="D57" s="19">
        <f t="shared" si="25"/>
        <v>609.59999999999991</v>
      </c>
      <c r="E57" s="20">
        <f t="shared" si="26"/>
        <v>21.144127613967051</v>
      </c>
      <c r="F57" s="33">
        <v>2463.59</v>
      </c>
      <c r="G57" s="34">
        <v>2954.06</v>
      </c>
      <c r="H57" s="19">
        <f t="shared" si="27"/>
        <v>490.4699999999998</v>
      </c>
      <c r="I57" s="19">
        <f t="shared" si="28"/>
        <v>19.908751050296509</v>
      </c>
      <c r="J57" s="33">
        <v>419.48</v>
      </c>
      <c r="K57" s="34">
        <v>538.61</v>
      </c>
      <c r="L57" s="19">
        <f t="shared" si="29"/>
        <v>119.13</v>
      </c>
      <c r="M57" s="20">
        <f t="shared" si="30"/>
        <v>28.399446934299608</v>
      </c>
      <c r="N57" s="33">
        <v>2044.1100000000001</v>
      </c>
      <c r="O57" s="34">
        <f t="shared" si="31"/>
        <v>2415.4499999999998</v>
      </c>
      <c r="P57" s="19">
        <f t="shared" si="32"/>
        <v>371.33999999999969</v>
      </c>
      <c r="Q57" s="20">
        <f t="shared" si="33"/>
        <v>18.166341341708602</v>
      </c>
    </row>
    <row r="58" spans="1:17" ht="25.5" customHeight="1">
      <c r="A58" s="25" t="s">
        <v>13</v>
      </c>
      <c r="B58" s="33">
        <v>2631.59</v>
      </c>
      <c r="C58" s="34">
        <f t="shared" si="24"/>
        <v>3638.42</v>
      </c>
      <c r="D58" s="19">
        <f t="shared" si="25"/>
        <v>1006.8299999999999</v>
      </c>
      <c r="E58" s="20">
        <f t="shared" si="26"/>
        <v>38.259379310606896</v>
      </c>
      <c r="F58" s="33">
        <v>2290.2800000000002</v>
      </c>
      <c r="G58" s="34">
        <v>3113.65</v>
      </c>
      <c r="H58" s="19">
        <f t="shared" si="27"/>
        <v>823.36999999999989</v>
      </c>
      <c r="I58" s="19">
        <f t="shared" si="28"/>
        <v>35.95062612431667</v>
      </c>
      <c r="J58" s="33">
        <v>341.31</v>
      </c>
      <c r="K58" s="34">
        <v>524.77</v>
      </c>
      <c r="L58" s="19">
        <f t="shared" si="29"/>
        <v>183.45999999999998</v>
      </c>
      <c r="M58" s="20">
        <f t="shared" si="30"/>
        <v>53.751721309073851</v>
      </c>
      <c r="N58" s="33">
        <v>1948.9700000000003</v>
      </c>
      <c r="O58" s="34">
        <f t="shared" si="31"/>
        <v>2588.88</v>
      </c>
      <c r="P58" s="19">
        <f t="shared" si="32"/>
        <v>639.90999999999985</v>
      </c>
      <c r="Q58" s="20">
        <f t="shared" si="33"/>
        <v>32.833240121705302</v>
      </c>
    </row>
    <row r="59" spans="1:17" ht="25.5" customHeight="1">
      <c r="A59" s="29" t="s">
        <v>26</v>
      </c>
      <c r="B59" s="35">
        <v>33532.44</v>
      </c>
      <c r="C59" s="36">
        <f>SUM(C47:C58)</f>
        <v>36850.82</v>
      </c>
      <c r="D59" s="37">
        <f>C59-B59</f>
        <v>3318.3799999999974</v>
      </c>
      <c r="E59" s="38">
        <f>(C59-B59)*100/B59</f>
        <v>9.8960290393421939</v>
      </c>
      <c r="F59" s="35">
        <v>28595.58</v>
      </c>
      <c r="G59" s="36">
        <f>SUM(G47:G58)</f>
        <v>31497.26</v>
      </c>
      <c r="H59" s="37">
        <f>G59-F59</f>
        <v>2901.6799999999967</v>
      </c>
      <c r="I59" s="37">
        <f>(G59-F59)*100/F59</f>
        <v>10.14730248520924</v>
      </c>
      <c r="J59" s="35">
        <v>4936.8599999999997</v>
      </c>
      <c r="K59" s="36">
        <f>SUM(K47:K58)</f>
        <v>5353.5599999999995</v>
      </c>
      <c r="L59" s="37">
        <f>K59-J59</f>
        <v>416.69999999999982</v>
      </c>
      <c r="M59" s="38">
        <f>(K59-J59)*100/J59</f>
        <v>8.4405877420060502</v>
      </c>
      <c r="N59" s="35">
        <v>23658.720000000001</v>
      </c>
      <c r="O59" s="36">
        <f>SUM(O47:O58)</f>
        <v>26143.7</v>
      </c>
      <c r="P59" s="37">
        <f>O59-N59</f>
        <v>2484.9799999999996</v>
      </c>
      <c r="Q59" s="38">
        <f>SUM(Q47:Q58)</f>
        <v>130.0911430440182</v>
      </c>
    </row>
    <row r="60" spans="1:17" ht="25.5" customHeight="1">
      <c r="A60" s="30" t="s">
        <v>24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25.5" hidden="1" customHeight="1"/>
    <row r="62" spans="1:17" ht="25.5" hidden="1" customHeight="1"/>
    <row r="63" spans="1:17" ht="25.5" hidden="1" customHeight="1"/>
    <row r="64" spans="1:17" ht="25.5" hidden="1" customHeight="1"/>
    <row r="65" spans="1:17" ht="25.5" hidden="1" customHeight="1"/>
    <row r="66" spans="1:17" ht="25.5" hidden="1" customHeight="1"/>
    <row r="67" spans="1:17" ht="25.5" hidden="1" customHeight="1"/>
    <row r="68" spans="1:17" ht="25.5" customHeight="1">
      <c r="A68" s="58" t="s">
        <v>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</row>
    <row r="69" spans="1:17" ht="25.5" customHeight="1">
      <c r="A69" s="58" t="s">
        <v>27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</row>
    <row r="70" spans="1:17" ht="25.5" hidden="1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ht="25.5" customHeight="1">
      <c r="A71" s="11"/>
      <c r="B71" s="63" t="s">
        <v>17</v>
      </c>
      <c r="C71" s="64"/>
      <c r="D71" s="64"/>
      <c r="E71" s="65"/>
      <c r="F71" s="63" t="s">
        <v>18</v>
      </c>
      <c r="G71" s="64"/>
      <c r="H71" s="64"/>
      <c r="I71" s="65"/>
      <c r="J71" s="63" t="s">
        <v>19</v>
      </c>
      <c r="K71" s="64"/>
      <c r="L71" s="64"/>
      <c r="M71" s="65"/>
      <c r="N71" s="63" t="s">
        <v>20</v>
      </c>
      <c r="O71" s="64"/>
      <c r="P71" s="64"/>
      <c r="Q71" s="65"/>
    </row>
    <row r="72" spans="1:17" ht="25.5" customHeight="1">
      <c r="A72" s="12" t="s">
        <v>1</v>
      </c>
      <c r="B72" s="13">
        <v>2561</v>
      </c>
      <c r="C72" s="31">
        <v>2562</v>
      </c>
      <c r="D72" s="12" t="s">
        <v>16</v>
      </c>
      <c r="E72" s="15" t="s">
        <v>22</v>
      </c>
      <c r="F72" s="13">
        <v>2561</v>
      </c>
      <c r="G72" s="32">
        <v>2562</v>
      </c>
      <c r="H72" s="12" t="s">
        <v>16</v>
      </c>
      <c r="I72" s="15" t="s">
        <v>22</v>
      </c>
      <c r="J72" s="13">
        <v>2561</v>
      </c>
      <c r="K72" s="32">
        <v>2562</v>
      </c>
      <c r="L72" s="12" t="s">
        <v>16</v>
      </c>
      <c r="M72" s="15" t="s">
        <v>22</v>
      </c>
      <c r="N72" s="13">
        <v>2561</v>
      </c>
      <c r="O72" s="32">
        <v>2562</v>
      </c>
      <c r="P72" s="12" t="s">
        <v>16</v>
      </c>
      <c r="Q72" s="15" t="s">
        <v>22</v>
      </c>
    </row>
    <row r="73" spans="1:17" ht="25.5" customHeight="1">
      <c r="A73" s="25" t="s">
        <v>2</v>
      </c>
      <c r="B73" s="34">
        <f t="shared" ref="B73:B84" si="34">F73+J73</f>
        <v>2795.6000000000004</v>
      </c>
      <c r="C73" s="34">
        <f t="shared" ref="C73:C84" si="35">G73+K73</f>
        <v>3044.75</v>
      </c>
      <c r="D73" s="39">
        <f t="shared" ref="D73:D85" si="36">C73-B73</f>
        <v>249.14999999999964</v>
      </c>
      <c r="E73" s="40">
        <f t="shared" ref="E73:E85" si="37">(C73-B73)*100/B73</f>
        <v>8.9122192016025039</v>
      </c>
      <c r="F73" s="34">
        <v>2383.09</v>
      </c>
      <c r="G73" s="34">
        <v>2536.96</v>
      </c>
      <c r="H73" s="39">
        <f t="shared" ref="H73:H85" si="38">G73-F73</f>
        <v>153.86999999999989</v>
      </c>
      <c r="I73" s="39">
        <f t="shared" ref="I73:I85" si="39">(G73-F73)*100/F73</f>
        <v>6.4567431360124834</v>
      </c>
      <c r="J73" s="34">
        <v>412.51</v>
      </c>
      <c r="K73" s="34">
        <v>507.79</v>
      </c>
      <c r="L73" s="39">
        <f t="shared" ref="L73:L85" si="40">K73-J73</f>
        <v>95.28000000000003</v>
      </c>
      <c r="M73" s="40">
        <f t="shared" ref="M73:M85" si="41">(K73-J73)*100/J73</f>
        <v>23.097621875833322</v>
      </c>
      <c r="N73" s="34">
        <f t="shared" ref="N73:N84" si="42">F73-J73</f>
        <v>1970.5800000000002</v>
      </c>
      <c r="O73" s="34">
        <f t="shared" ref="O73:O84" si="43">G73-K73</f>
        <v>2029.17</v>
      </c>
      <c r="P73" s="39">
        <f t="shared" ref="P73:P80" si="44">O73-N73</f>
        <v>58.589999999999918</v>
      </c>
      <c r="Q73" s="40">
        <f t="shared" ref="Q73:Q84" si="45">(O73-N73)*100/N73</f>
        <v>2.9732363060621703</v>
      </c>
    </row>
    <row r="74" spans="1:17" ht="25.5" customHeight="1">
      <c r="A74" s="25" t="s">
        <v>3</v>
      </c>
      <c r="B74" s="34">
        <f t="shared" si="34"/>
        <v>2753.3399999999997</v>
      </c>
      <c r="C74" s="34">
        <f t="shared" si="35"/>
        <v>3206.49</v>
      </c>
      <c r="D74" s="39">
        <f t="shared" si="36"/>
        <v>453.15000000000009</v>
      </c>
      <c r="E74" s="40">
        <f t="shared" si="37"/>
        <v>16.458192595175319</v>
      </c>
      <c r="F74" s="34">
        <v>2367.1799999999998</v>
      </c>
      <c r="G74" s="34">
        <v>2696.1</v>
      </c>
      <c r="H74" s="39">
        <f t="shared" si="38"/>
        <v>328.92000000000007</v>
      </c>
      <c r="I74" s="39">
        <f t="shared" si="39"/>
        <v>13.895014320837456</v>
      </c>
      <c r="J74" s="34">
        <v>386.16</v>
      </c>
      <c r="K74" s="34">
        <v>510.39</v>
      </c>
      <c r="L74" s="39">
        <f t="shared" si="40"/>
        <v>124.22999999999996</v>
      </c>
      <c r="M74" s="40">
        <f t="shared" si="41"/>
        <v>32.170602858918571</v>
      </c>
      <c r="N74" s="34">
        <f t="shared" si="42"/>
        <v>1981.0199999999998</v>
      </c>
      <c r="O74" s="34">
        <f t="shared" si="43"/>
        <v>2185.71</v>
      </c>
      <c r="P74" s="39">
        <f t="shared" si="44"/>
        <v>204.69000000000028</v>
      </c>
      <c r="Q74" s="40">
        <f t="shared" si="45"/>
        <v>10.332555956022672</v>
      </c>
    </row>
    <row r="75" spans="1:17" ht="25.5" customHeight="1">
      <c r="A75" s="25" t="s">
        <v>4</v>
      </c>
      <c r="B75" s="34">
        <f t="shared" si="34"/>
        <v>3152.2</v>
      </c>
      <c r="C75" s="34">
        <f t="shared" si="35"/>
        <v>3103.14</v>
      </c>
      <c r="D75" s="39">
        <f t="shared" si="36"/>
        <v>-49.059999999999945</v>
      </c>
      <c r="E75" s="40">
        <f t="shared" si="37"/>
        <v>-1.5563733265655717</v>
      </c>
      <c r="F75" s="34">
        <v>2719.52</v>
      </c>
      <c r="G75" s="34">
        <v>2630.93</v>
      </c>
      <c r="H75" s="39">
        <f t="shared" si="38"/>
        <v>-88.590000000000146</v>
      </c>
      <c r="I75" s="39">
        <f t="shared" si="39"/>
        <v>-3.2575601576748894</v>
      </c>
      <c r="J75" s="34">
        <v>432.68</v>
      </c>
      <c r="K75" s="34">
        <v>472.21</v>
      </c>
      <c r="L75" s="39">
        <f t="shared" si="40"/>
        <v>39.529999999999973</v>
      </c>
      <c r="M75" s="40">
        <f t="shared" si="41"/>
        <v>9.1360820930017503</v>
      </c>
      <c r="N75" s="34">
        <f t="shared" si="42"/>
        <v>2286.84</v>
      </c>
      <c r="O75" s="34">
        <f t="shared" si="43"/>
        <v>2158.7199999999998</v>
      </c>
      <c r="P75" s="39">
        <f t="shared" si="44"/>
        <v>-128.12000000000035</v>
      </c>
      <c r="Q75" s="40">
        <f t="shared" si="45"/>
        <v>-5.6024907732941678</v>
      </c>
    </row>
    <row r="76" spans="1:17" ht="25.5" customHeight="1">
      <c r="A76" s="25" t="s">
        <v>5</v>
      </c>
      <c r="B76" s="34">
        <f t="shared" si="34"/>
        <v>2952.89</v>
      </c>
      <c r="C76" s="34">
        <f t="shared" si="35"/>
        <v>3011.83</v>
      </c>
      <c r="D76" s="39">
        <f t="shared" si="36"/>
        <v>58.940000000000055</v>
      </c>
      <c r="E76" s="40">
        <f t="shared" si="37"/>
        <v>1.9960106878346318</v>
      </c>
      <c r="F76" s="34">
        <v>2511.66</v>
      </c>
      <c r="G76" s="34">
        <v>2529.69</v>
      </c>
      <c r="H76" s="39">
        <f t="shared" si="38"/>
        <v>18.0300000000002</v>
      </c>
      <c r="I76" s="39">
        <f t="shared" si="39"/>
        <v>0.71785193855857088</v>
      </c>
      <c r="J76" s="34">
        <v>441.23</v>
      </c>
      <c r="K76" s="34">
        <v>482.14</v>
      </c>
      <c r="L76" s="39">
        <f t="shared" si="40"/>
        <v>40.909999999999968</v>
      </c>
      <c r="M76" s="40">
        <f t="shared" si="41"/>
        <v>9.2718083539197167</v>
      </c>
      <c r="N76" s="34">
        <f t="shared" si="42"/>
        <v>2070.4299999999998</v>
      </c>
      <c r="O76" s="34">
        <f t="shared" si="43"/>
        <v>2047.5500000000002</v>
      </c>
      <c r="P76" s="39">
        <f t="shared" si="44"/>
        <v>-22.879999999999654</v>
      </c>
      <c r="Q76" s="40">
        <f t="shared" si="45"/>
        <v>-1.1050844510560442</v>
      </c>
    </row>
    <row r="77" spans="1:17" ht="25.5" customHeight="1">
      <c r="A77" s="25" t="s">
        <v>6</v>
      </c>
      <c r="B77" s="34">
        <f t="shared" si="34"/>
        <v>2815.67</v>
      </c>
      <c r="C77" s="34">
        <f t="shared" si="35"/>
        <v>2690.8199999999997</v>
      </c>
      <c r="D77" s="39">
        <f t="shared" si="36"/>
        <v>-124.85000000000036</v>
      </c>
      <c r="E77" s="40">
        <f t="shared" si="37"/>
        <v>-4.4341133726608719</v>
      </c>
      <c r="F77" s="34">
        <v>2399.92</v>
      </c>
      <c r="G77" s="34">
        <v>2229.58</v>
      </c>
      <c r="H77" s="39">
        <f t="shared" si="38"/>
        <v>-170.34000000000015</v>
      </c>
      <c r="I77" s="39">
        <f t="shared" si="39"/>
        <v>-7.0977365912197135</v>
      </c>
      <c r="J77" s="34">
        <v>415.75</v>
      </c>
      <c r="K77" s="34">
        <v>461.24</v>
      </c>
      <c r="L77" s="39">
        <f t="shared" si="40"/>
        <v>45.490000000000009</v>
      </c>
      <c r="M77" s="40">
        <f t="shared" si="41"/>
        <v>10.941671677690922</v>
      </c>
      <c r="N77" s="34">
        <f t="shared" si="42"/>
        <v>1984.17</v>
      </c>
      <c r="O77" s="34">
        <f t="shared" si="43"/>
        <v>1768.34</v>
      </c>
      <c r="P77" s="39">
        <f t="shared" si="44"/>
        <v>-215.83000000000015</v>
      </c>
      <c r="Q77" s="40">
        <f t="shared" si="45"/>
        <v>-10.877596173714961</v>
      </c>
    </row>
    <row r="78" spans="1:17" ht="25.5" customHeight="1">
      <c r="A78" s="25" t="s">
        <v>7</v>
      </c>
      <c r="B78" s="34">
        <f t="shared" si="34"/>
        <v>3338.38</v>
      </c>
      <c r="C78" s="34">
        <f t="shared" si="35"/>
        <v>3318.31</v>
      </c>
      <c r="D78" s="39">
        <f t="shared" si="36"/>
        <v>-20.070000000000164</v>
      </c>
      <c r="E78" s="40">
        <f t="shared" si="37"/>
        <v>-0.60118979864485655</v>
      </c>
      <c r="F78" s="34">
        <v>2879.06</v>
      </c>
      <c r="G78" s="34">
        <v>2815.67</v>
      </c>
      <c r="H78" s="39">
        <f t="shared" si="38"/>
        <v>-63.389999999999873</v>
      </c>
      <c r="I78" s="39">
        <f t="shared" si="39"/>
        <v>-2.2017602967635228</v>
      </c>
      <c r="J78" s="34">
        <v>459.32</v>
      </c>
      <c r="K78" s="34">
        <v>502.64</v>
      </c>
      <c r="L78" s="39">
        <f t="shared" si="40"/>
        <v>43.319999999999993</v>
      </c>
      <c r="M78" s="40">
        <f t="shared" si="41"/>
        <v>9.4313332752764936</v>
      </c>
      <c r="N78" s="34">
        <f t="shared" si="42"/>
        <v>2419.7399999999998</v>
      </c>
      <c r="O78" s="34">
        <f t="shared" si="43"/>
        <v>2313.0300000000002</v>
      </c>
      <c r="P78" s="39">
        <f t="shared" si="44"/>
        <v>-106.70999999999958</v>
      </c>
      <c r="Q78" s="40">
        <f t="shared" si="45"/>
        <v>-4.4099779315132865</v>
      </c>
    </row>
    <row r="79" spans="1:17" ht="25.5" customHeight="1">
      <c r="A79" s="25" t="s">
        <v>8</v>
      </c>
      <c r="B79" s="34">
        <f t="shared" si="34"/>
        <v>2533.42</v>
      </c>
      <c r="C79" s="34">
        <f t="shared" si="35"/>
        <v>2564.1799999999998</v>
      </c>
      <c r="D79" s="39">
        <f t="shared" si="36"/>
        <v>30.759999999999764</v>
      </c>
      <c r="E79" s="40">
        <f t="shared" si="37"/>
        <v>1.2141689889556315</v>
      </c>
      <c r="F79" s="34">
        <v>2199.46</v>
      </c>
      <c r="G79" s="34">
        <v>2159.1</v>
      </c>
      <c r="H79" s="39">
        <f t="shared" si="38"/>
        <v>-40.360000000000127</v>
      </c>
      <c r="I79" s="39">
        <f t="shared" si="39"/>
        <v>-1.8349958626208309</v>
      </c>
      <c r="J79" s="34">
        <v>333.96</v>
      </c>
      <c r="K79" s="34">
        <v>405.08</v>
      </c>
      <c r="L79" s="39">
        <f t="shared" si="40"/>
        <v>71.12</v>
      </c>
      <c r="M79" s="40">
        <f t="shared" si="41"/>
        <v>21.295963588453709</v>
      </c>
      <c r="N79" s="34">
        <f t="shared" si="42"/>
        <v>1865.5</v>
      </c>
      <c r="O79" s="34">
        <f t="shared" si="43"/>
        <v>1754.02</v>
      </c>
      <c r="P79" s="39">
        <f t="shared" si="44"/>
        <v>-111.48000000000002</v>
      </c>
      <c r="Q79" s="40">
        <f t="shared" si="45"/>
        <v>-5.9758777807558303</v>
      </c>
    </row>
    <row r="80" spans="1:17" ht="25.5" customHeight="1">
      <c r="A80" s="25" t="s">
        <v>9</v>
      </c>
      <c r="B80" s="34">
        <f t="shared" si="34"/>
        <v>3361.0099999999998</v>
      </c>
      <c r="C80" s="34">
        <f t="shared" si="35"/>
        <v>3295.64</v>
      </c>
      <c r="D80" s="39">
        <f t="shared" si="36"/>
        <v>-65.369999999999891</v>
      </c>
      <c r="E80" s="40">
        <f t="shared" si="37"/>
        <v>-1.9449510712553635</v>
      </c>
      <c r="F80" s="34">
        <v>2890.87</v>
      </c>
      <c r="G80" s="34">
        <v>2857.75</v>
      </c>
      <c r="H80" s="39">
        <f t="shared" si="38"/>
        <v>-33.119999999999891</v>
      </c>
      <c r="I80" s="39">
        <f t="shared" si="39"/>
        <v>-1.1456758692020013</v>
      </c>
      <c r="J80" s="34">
        <v>470.14</v>
      </c>
      <c r="K80" s="34">
        <v>437.89</v>
      </c>
      <c r="L80" s="39">
        <f t="shared" si="40"/>
        <v>-32.25</v>
      </c>
      <c r="M80" s="40">
        <f t="shared" si="41"/>
        <v>-6.8596588250308423</v>
      </c>
      <c r="N80" s="34">
        <f t="shared" si="42"/>
        <v>2420.73</v>
      </c>
      <c r="O80" s="34">
        <f t="shared" si="43"/>
        <v>2419.86</v>
      </c>
      <c r="P80" s="39">
        <f t="shared" si="44"/>
        <v>-0.86999999999989086</v>
      </c>
      <c r="Q80" s="40">
        <f t="shared" si="45"/>
        <v>-3.5939571947300644E-2</v>
      </c>
    </row>
    <row r="81" spans="1:17" ht="25.5" customHeight="1">
      <c r="A81" s="25" t="s">
        <v>10</v>
      </c>
      <c r="B81" s="34">
        <f t="shared" si="34"/>
        <v>3282.99</v>
      </c>
      <c r="C81" s="34">
        <f t="shared" si="35"/>
        <v>3024.28</v>
      </c>
      <c r="D81" s="39">
        <f t="shared" si="36"/>
        <v>-258.70999999999958</v>
      </c>
      <c r="E81" s="40">
        <f t="shared" si="37"/>
        <v>-7.8803164188742452</v>
      </c>
      <c r="F81" s="34">
        <v>2828.83</v>
      </c>
      <c r="G81" s="34">
        <v>2598.0100000000002</v>
      </c>
      <c r="H81" s="39">
        <f t="shared" si="38"/>
        <v>-230.81999999999971</v>
      </c>
      <c r="I81" s="39">
        <f t="shared" si="39"/>
        <v>-8.1595571313935338</v>
      </c>
      <c r="J81" s="34">
        <v>454.16</v>
      </c>
      <c r="K81" s="34">
        <v>426.27</v>
      </c>
      <c r="L81" s="39">
        <f t="shared" si="40"/>
        <v>-27.890000000000043</v>
      </c>
      <c r="M81" s="40">
        <f t="shared" si="41"/>
        <v>-6.1410075744231207</v>
      </c>
      <c r="N81" s="34">
        <f t="shared" si="42"/>
        <v>2374.67</v>
      </c>
      <c r="O81" s="34">
        <f t="shared" si="43"/>
        <v>2171.7400000000002</v>
      </c>
      <c r="P81" s="34">
        <f>H81-L81</f>
        <v>-202.92999999999967</v>
      </c>
      <c r="Q81" s="40">
        <f t="shared" si="45"/>
        <v>-8.5456084424362064</v>
      </c>
    </row>
    <row r="82" spans="1:17" ht="25.5" customHeight="1">
      <c r="A82" s="25" t="s">
        <v>11</v>
      </c>
      <c r="B82" s="34">
        <f t="shared" si="34"/>
        <v>2734.23</v>
      </c>
      <c r="C82" s="34">
        <f t="shared" si="35"/>
        <v>2967.74</v>
      </c>
      <c r="D82" s="39">
        <f t="shared" si="36"/>
        <v>233.50999999999976</v>
      </c>
      <c r="E82" s="40">
        <f t="shared" si="37"/>
        <v>8.5402471628209682</v>
      </c>
      <c r="F82" s="34">
        <v>2249.96</v>
      </c>
      <c r="G82" s="34">
        <v>2511.77</v>
      </c>
      <c r="H82" s="39">
        <f t="shared" si="38"/>
        <v>261.80999999999995</v>
      </c>
      <c r="I82" s="39">
        <f t="shared" si="39"/>
        <v>11.636206865899835</v>
      </c>
      <c r="J82" s="34">
        <v>484.27</v>
      </c>
      <c r="K82" s="34">
        <v>455.97</v>
      </c>
      <c r="L82" s="39">
        <f t="shared" si="40"/>
        <v>-28.299999999999955</v>
      </c>
      <c r="M82" s="40">
        <f t="shared" si="41"/>
        <v>-5.8438474404774103</v>
      </c>
      <c r="N82" s="34">
        <f t="shared" si="42"/>
        <v>1765.69</v>
      </c>
      <c r="O82" s="34">
        <f t="shared" si="43"/>
        <v>2055.8000000000002</v>
      </c>
      <c r="P82" s="34">
        <f>H82-L82</f>
        <v>290.1099999999999</v>
      </c>
      <c r="Q82" s="40">
        <f t="shared" si="45"/>
        <v>16.43040397804825</v>
      </c>
    </row>
    <row r="83" spans="1:17" ht="25.5" customHeight="1">
      <c r="A83" s="25" t="s">
        <v>12</v>
      </c>
      <c r="B83" s="34">
        <f t="shared" si="34"/>
        <v>3492.67</v>
      </c>
      <c r="C83" s="34">
        <f t="shared" si="35"/>
        <v>3042.41</v>
      </c>
      <c r="D83" s="39">
        <f t="shared" si="36"/>
        <v>-450.26000000000022</v>
      </c>
      <c r="E83" s="40">
        <f t="shared" si="37"/>
        <v>-12.89157005958193</v>
      </c>
      <c r="F83" s="34">
        <v>2954.06</v>
      </c>
      <c r="G83" s="34">
        <v>2617.89</v>
      </c>
      <c r="H83" s="39">
        <f t="shared" si="38"/>
        <v>-336.17000000000007</v>
      </c>
      <c r="I83" s="39">
        <f t="shared" si="39"/>
        <v>-11.379931348720069</v>
      </c>
      <c r="J83" s="34">
        <v>538.61</v>
      </c>
      <c r="K83" s="34">
        <v>424.52</v>
      </c>
      <c r="L83" s="39">
        <f t="shared" si="40"/>
        <v>-114.09000000000003</v>
      </c>
      <c r="M83" s="40">
        <f t="shared" si="41"/>
        <v>-21.182302593713455</v>
      </c>
      <c r="N83" s="34">
        <f t="shared" si="42"/>
        <v>2415.4499999999998</v>
      </c>
      <c r="O83" s="34">
        <f t="shared" si="43"/>
        <v>2193.37</v>
      </c>
      <c r="P83" s="34">
        <f>H83-L83</f>
        <v>-222.08000000000004</v>
      </c>
      <c r="Q83" s="40">
        <f t="shared" si="45"/>
        <v>-9.1941460183402661</v>
      </c>
    </row>
    <row r="84" spans="1:17" ht="25.5" customHeight="1">
      <c r="A84" s="25" t="s">
        <v>13</v>
      </c>
      <c r="B84" s="34">
        <f t="shared" si="34"/>
        <v>3638.42</v>
      </c>
      <c r="C84" s="34">
        <f t="shared" si="35"/>
        <v>2738.79</v>
      </c>
      <c r="D84" s="39">
        <f t="shared" si="36"/>
        <v>-899.63000000000011</v>
      </c>
      <c r="E84" s="40">
        <f t="shared" si="37"/>
        <v>-24.725842536045871</v>
      </c>
      <c r="F84" s="34">
        <v>3113.65</v>
      </c>
      <c r="G84" s="34">
        <v>2350.9899999999998</v>
      </c>
      <c r="H84" s="39">
        <f t="shared" si="38"/>
        <v>-762.66000000000031</v>
      </c>
      <c r="I84" s="39">
        <f t="shared" si="39"/>
        <v>-24.494082507667859</v>
      </c>
      <c r="J84" s="34">
        <v>524.77</v>
      </c>
      <c r="K84" s="34">
        <v>387.8</v>
      </c>
      <c r="L84" s="39">
        <f t="shared" si="40"/>
        <v>-136.96999999999997</v>
      </c>
      <c r="M84" s="40">
        <f t="shared" si="41"/>
        <v>-26.100958515159014</v>
      </c>
      <c r="N84" s="34">
        <f t="shared" si="42"/>
        <v>2588.88</v>
      </c>
      <c r="O84" s="34">
        <f t="shared" si="43"/>
        <v>1963.1899999999998</v>
      </c>
      <c r="P84" s="34">
        <f>H84-L84</f>
        <v>-625.69000000000028</v>
      </c>
      <c r="Q84" s="40">
        <f t="shared" si="45"/>
        <v>-24.168366243317585</v>
      </c>
    </row>
    <row r="85" spans="1:17" ht="25.5" customHeight="1">
      <c r="A85" s="29" t="s">
        <v>26</v>
      </c>
      <c r="B85" s="36">
        <f>SUM(B73:B84)</f>
        <v>36850.82</v>
      </c>
      <c r="C85" s="36">
        <f>SUM(C73:C84)</f>
        <v>36008.379999999997</v>
      </c>
      <c r="D85" s="41">
        <f t="shared" si="36"/>
        <v>-842.44000000000233</v>
      </c>
      <c r="E85" s="42">
        <f t="shared" si="37"/>
        <v>-2.2860821007510888</v>
      </c>
      <c r="F85" s="36">
        <f>SUM(F73:F84)</f>
        <v>31497.26</v>
      </c>
      <c r="G85" s="36">
        <f>SUM(G73:G84)</f>
        <v>30534.440000000002</v>
      </c>
      <c r="H85" s="41">
        <f t="shared" si="38"/>
        <v>-962.81999999999607</v>
      </c>
      <c r="I85" s="41">
        <f t="shared" si="39"/>
        <v>-3.056837324897455</v>
      </c>
      <c r="J85" s="36">
        <f>SUM(J73:J84)</f>
        <v>5353.5599999999995</v>
      </c>
      <c r="K85" s="36">
        <f>SUM(K73:K84)</f>
        <v>5473.94</v>
      </c>
      <c r="L85" s="41">
        <f t="shared" si="40"/>
        <v>120.38000000000011</v>
      </c>
      <c r="M85" s="42">
        <f t="shared" si="41"/>
        <v>2.2485971951374437</v>
      </c>
      <c r="N85" s="36">
        <f>SUM(N73:N84)</f>
        <v>26143.7</v>
      </c>
      <c r="O85" s="36">
        <f>SUM(O73:O84)</f>
        <v>25060.5</v>
      </c>
      <c r="P85" s="41">
        <f>O85-N85</f>
        <v>-1083.2000000000007</v>
      </c>
      <c r="Q85" s="42">
        <f>O85-O85*100/N85</f>
        <v>24964.643254397808</v>
      </c>
    </row>
    <row r="86" spans="1:17" ht="25.5" customHeight="1">
      <c r="A86" s="30" t="s">
        <v>28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ht="25.5" customHeight="1">
      <c r="A87" s="43"/>
      <c r="B87" s="43" t="s">
        <v>29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5"/>
      <c r="Q87" s="6"/>
    </row>
    <row r="88" spans="1:17" ht="25.5" hidden="1" customHeight="1"/>
    <row r="89" spans="1:17" ht="25.5" hidden="1" customHeight="1"/>
    <row r="90" spans="1:17" ht="25.5" hidden="1" customHeight="1"/>
    <row r="91" spans="1:17" ht="25.5" hidden="1" customHeight="1"/>
    <row r="92" spans="1:17" ht="25.5" hidden="1" customHeight="1"/>
    <row r="93" spans="1:17" ht="25.5" hidden="1" customHeight="1"/>
    <row r="94" spans="1:17" ht="25.5" hidden="1" customHeight="1"/>
    <row r="95" spans="1:17" ht="25.5" customHeight="1">
      <c r="A95" s="58" t="s">
        <v>0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</row>
    <row r="96" spans="1:17" ht="25.5" customHeight="1">
      <c r="A96" s="58" t="s">
        <v>30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</row>
    <row r="97" spans="1:17" ht="25.5" hidden="1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</row>
    <row r="98" spans="1:17" ht="25.5" customHeight="1">
      <c r="A98" s="11"/>
      <c r="B98" s="61" t="s">
        <v>17</v>
      </c>
      <c r="C98" s="61"/>
      <c r="D98" s="61"/>
      <c r="E98" s="61"/>
      <c r="F98" s="61" t="s">
        <v>18</v>
      </c>
      <c r="G98" s="61"/>
      <c r="H98" s="61"/>
      <c r="I98" s="61"/>
      <c r="J98" s="61" t="s">
        <v>19</v>
      </c>
      <c r="K98" s="61"/>
      <c r="L98" s="61"/>
      <c r="M98" s="61"/>
      <c r="N98" s="61" t="s">
        <v>20</v>
      </c>
      <c r="O98" s="61"/>
      <c r="P98" s="61"/>
      <c r="Q98" s="61"/>
    </row>
    <row r="99" spans="1:17" ht="25.5" customHeight="1">
      <c r="A99" s="12" t="s">
        <v>1</v>
      </c>
      <c r="B99" s="13">
        <v>2562</v>
      </c>
      <c r="C99" s="31">
        <v>2563</v>
      </c>
      <c r="D99" s="12" t="s">
        <v>16</v>
      </c>
      <c r="E99" s="15" t="s">
        <v>22</v>
      </c>
      <c r="F99" s="13">
        <v>2562</v>
      </c>
      <c r="G99" s="32">
        <v>2563</v>
      </c>
      <c r="H99" s="12" t="s">
        <v>16</v>
      </c>
      <c r="I99" s="15" t="s">
        <v>22</v>
      </c>
      <c r="J99" s="13">
        <v>2562</v>
      </c>
      <c r="K99" s="32">
        <v>2563</v>
      </c>
      <c r="L99" s="12" t="s">
        <v>16</v>
      </c>
      <c r="M99" s="15" t="s">
        <v>22</v>
      </c>
      <c r="N99" s="13">
        <v>2562</v>
      </c>
      <c r="O99" s="32">
        <v>2563</v>
      </c>
      <c r="P99" s="12" t="s">
        <v>16</v>
      </c>
      <c r="Q99" s="15" t="s">
        <v>22</v>
      </c>
    </row>
    <row r="100" spans="1:17" ht="25.5" customHeight="1">
      <c r="A100" s="25" t="s">
        <v>2</v>
      </c>
      <c r="B100" s="34">
        <v>3044.75</v>
      </c>
      <c r="C100" s="34">
        <f>G100+K100</f>
        <v>3232.5099999999998</v>
      </c>
      <c r="D100" s="39">
        <f>C100-B100</f>
        <v>187.75999999999976</v>
      </c>
      <c r="E100" s="40">
        <f>(C100-B100)*100/B100</f>
        <v>6.166680351424576</v>
      </c>
      <c r="F100" s="34">
        <v>2536.96</v>
      </c>
      <c r="G100" s="34">
        <v>2787.18</v>
      </c>
      <c r="H100" s="39">
        <f>G100-F100</f>
        <v>250.2199999999998</v>
      </c>
      <c r="I100" s="39">
        <f>(G100-F100)*100/F100</f>
        <v>9.862985620585258</v>
      </c>
      <c r="J100" s="34">
        <v>507.79</v>
      </c>
      <c r="K100" s="34">
        <v>445.33</v>
      </c>
      <c r="L100" s="39">
        <f>K100-J100</f>
        <v>-62.460000000000036</v>
      </c>
      <c r="M100" s="40">
        <f>(K100-J100)*100/J100</f>
        <v>-12.300360385198612</v>
      </c>
      <c r="N100" s="34">
        <v>2029.17</v>
      </c>
      <c r="O100" s="34">
        <f>G100-K100</f>
        <v>2341.85</v>
      </c>
      <c r="P100" s="39">
        <f>O100-N100</f>
        <v>312.67999999999984</v>
      </c>
      <c r="Q100" s="40">
        <f>(O100-N100)*100/N100</f>
        <v>15.409256001222166</v>
      </c>
    </row>
    <row r="101" spans="1:17" ht="25.5" customHeight="1">
      <c r="A101" s="25" t="s">
        <v>3</v>
      </c>
      <c r="B101" s="34">
        <v>3206.49</v>
      </c>
      <c r="C101" s="34">
        <f t="shared" ref="C101:C111" si="46">G101+K101</f>
        <v>2933.17</v>
      </c>
      <c r="D101" s="39">
        <f t="shared" ref="D101:D111" si="47">C101-B101</f>
        <v>-273.31999999999971</v>
      </c>
      <c r="E101" s="40">
        <f t="shared" ref="E101:E111" si="48">(C101-B101)*100/B101</f>
        <v>-8.5239623388814483</v>
      </c>
      <c r="F101" s="34">
        <v>2696.1</v>
      </c>
      <c r="G101" s="34">
        <v>2565.86</v>
      </c>
      <c r="H101" s="39">
        <f t="shared" ref="H101:H111" si="49">G101-F101</f>
        <v>-130.23999999999978</v>
      </c>
      <c r="I101" s="39">
        <f t="shared" ref="I101:I111" si="50">(G101-F101)*100/F101</f>
        <v>-4.8306813545491556</v>
      </c>
      <c r="J101" s="34">
        <v>510.39</v>
      </c>
      <c r="K101" s="34">
        <v>367.31</v>
      </c>
      <c r="L101" s="39">
        <f t="shared" ref="L101:L111" si="51">K101-J101</f>
        <v>-143.07999999999998</v>
      </c>
      <c r="M101" s="40">
        <f t="shared" ref="M101:M111" si="52">(K101-J101)*100/J101</f>
        <v>-28.033464605497755</v>
      </c>
      <c r="N101" s="34">
        <v>2185.71</v>
      </c>
      <c r="O101" s="34">
        <f t="shared" ref="O101:P111" si="53">G101-K101</f>
        <v>2198.5500000000002</v>
      </c>
      <c r="P101" s="39">
        <f t="shared" ref="P101:P107" si="54">O101-N101</f>
        <v>12.840000000000146</v>
      </c>
      <c r="Q101" s="40">
        <f t="shared" ref="Q101:Q111" si="55">(O101-N101)*100/N101</f>
        <v>0.58745213225908954</v>
      </c>
    </row>
    <row r="102" spans="1:17" ht="25.5" customHeight="1">
      <c r="A102" s="25" t="s">
        <v>4</v>
      </c>
      <c r="B102" s="34">
        <v>3103.14</v>
      </c>
      <c r="C102" s="34">
        <f t="shared" si="46"/>
        <v>3070.66</v>
      </c>
      <c r="D102" s="39">
        <f t="shared" si="47"/>
        <v>-32.480000000000018</v>
      </c>
      <c r="E102" s="40">
        <f t="shared" si="48"/>
        <v>-1.0466817481647628</v>
      </c>
      <c r="F102" s="34">
        <v>2630.93</v>
      </c>
      <c r="G102" s="34">
        <v>2660.08</v>
      </c>
      <c r="H102" s="39">
        <f t="shared" si="49"/>
        <v>29.150000000000091</v>
      </c>
      <c r="I102" s="39">
        <f t="shared" si="50"/>
        <v>1.1079732261975839</v>
      </c>
      <c r="J102" s="34">
        <v>472.21</v>
      </c>
      <c r="K102" s="34">
        <v>410.58</v>
      </c>
      <c r="L102" s="39">
        <f t="shared" si="51"/>
        <v>-61.629999999999995</v>
      </c>
      <c r="M102" s="40">
        <f t="shared" si="52"/>
        <v>-13.051396624383219</v>
      </c>
      <c r="N102" s="34">
        <v>2158.7199999999998</v>
      </c>
      <c r="O102" s="34">
        <f t="shared" si="53"/>
        <v>2249.5</v>
      </c>
      <c r="P102" s="39">
        <f t="shared" si="54"/>
        <v>90.7800000000002</v>
      </c>
      <c r="Q102" s="40">
        <f t="shared" si="55"/>
        <v>4.2052697895049018</v>
      </c>
    </row>
    <row r="103" spans="1:17" ht="25.5" customHeight="1">
      <c r="A103" s="25" t="s">
        <v>5</v>
      </c>
      <c r="B103" s="34">
        <v>3011.83</v>
      </c>
      <c r="C103" s="34">
        <f t="shared" si="46"/>
        <v>2917.9800000000005</v>
      </c>
      <c r="D103" s="39">
        <f t="shared" si="47"/>
        <v>-93.849999999999454</v>
      </c>
      <c r="E103" s="40">
        <f t="shared" si="48"/>
        <v>-3.1160457263523988</v>
      </c>
      <c r="F103" s="34">
        <v>2529.69</v>
      </c>
      <c r="G103" s="34">
        <v>2440.0100000000002</v>
      </c>
      <c r="H103" s="39">
        <f t="shared" si="49"/>
        <v>-89.679999999999836</v>
      </c>
      <c r="I103" s="39">
        <f t="shared" si="50"/>
        <v>-3.5450984112677775</v>
      </c>
      <c r="J103" s="34">
        <v>482.14</v>
      </c>
      <c r="K103" s="34">
        <v>477.97</v>
      </c>
      <c r="L103" s="39">
        <f t="shared" si="51"/>
        <v>-4.1699999999999591</v>
      </c>
      <c r="M103" s="40">
        <f t="shared" si="52"/>
        <v>-0.86489401418674228</v>
      </c>
      <c r="N103" s="34">
        <v>2047.55</v>
      </c>
      <c r="O103" s="34">
        <f t="shared" si="53"/>
        <v>1962.0400000000002</v>
      </c>
      <c r="P103" s="39">
        <f t="shared" si="54"/>
        <v>-85.509999999999764</v>
      </c>
      <c r="Q103" s="40">
        <f t="shared" si="55"/>
        <v>-4.1762105931478972</v>
      </c>
    </row>
    <row r="104" spans="1:17" ht="25.5" customHeight="1">
      <c r="A104" s="25" t="s">
        <v>6</v>
      </c>
      <c r="B104" s="34">
        <v>2690.82</v>
      </c>
      <c r="C104" s="34">
        <f t="shared" si="46"/>
        <v>2951.85</v>
      </c>
      <c r="D104" s="39">
        <f t="shared" si="47"/>
        <v>261.02999999999975</v>
      </c>
      <c r="E104" s="40">
        <f t="shared" si="48"/>
        <v>9.7007603630120087</v>
      </c>
      <c r="F104" s="34">
        <v>2229.58</v>
      </c>
      <c r="G104" s="34">
        <v>2549.16</v>
      </c>
      <c r="H104" s="39">
        <f t="shared" si="49"/>
        <v>319.57999999999993</v>
      </c>
      <c r="I104" s="39">
        <f t="shared" si="50"/>
        <v>14.333641313610633</v>
      </c>
      <c r="J104" s="34">
        <v>461.24</v>
      </c>
      <c r="K104" s="34">
        <v>402.69</v>
      </c>
      <c r="L104" s="39">
        <f t="shared" si="51"/>
        <v>-58.550000000000011</v>
      </c>
      <c r="M104" s="40">
        <f t="shared" si="52"/>
        <v>-12.694042147255226</v>
      </c>
      <c r="N104" s="34">
        <v>1768.34</v>
      </c>
      <c r="O104" s="34">
        <f t="shared" si="53"/>
        <v>2146.4699999999998</v>
      </c>
      <c r="P104" s="39">
        <f t="shared" si="54"/>
        <v>378.12999999999988</v>
      </c>
      <c r="Q104" s="40">
        <f t="shared" si="55"/>
        <v>21.383331259825592</v>
      </c>
    </row>
    <row r="105" spans="1:17" ht="25.5" customHeight="1">
      <c r="A105" s="25" t="s">
        <v>7</v>
      </c>
      <c r="B105" s="34">
        <v>3318.31</v>
      </c>
      <c r="C105" s="34">
        <f t="shared" si="46"/>
        <v>2999.8399999999997</v>
      </c>
      <c r="D105" s="39">
        <f t="shared" si="47"/>
        <v>-318.47000000000025</v>
      </c>
      <c r="E105" s="40">
        <f t="shared" si="48"/>
        <v>-9.5973552802480864</v>
      </c>
      <c r="F105" s="34">
        <v>2815.67</v>
      </c>
      <c r="G105" s="34">
        <v>2562.39</v>
      </c>
      <c r="H105" s="39">
        <f t="shared" si="49"/>
        <v>-253.2800000000002</v>
      </c>
      <c r="I105" s="39">
        <f t="shared" si="50"/>
        <v>-8.9953723270127615</v>
      </c>
      <c r="J105" s="34">
        <v>502.64</v>
      </c>
      <c r="K105" s="34">
        <v>437.45</v>
      </c>
      <c r="L105" s="39">
        <f t="shared" si="51"/>
        <v>-65.19</v>
      </c>
      <c r="M105" s="40">
        <f t="shared" si="52"/>
        <v>-12.969520929492282</v>
      </c>
      <c r="N105" s="34">
        <v>2313.0300000000002</v>
      </c>
      <c r="O105" s="34">
        <f t="shared" si="53"/>
        <v>2124.94</v>
      </c>
      <c r="P105" s="39">
        <f t="shared" si="54"/>
        <v>-188.09000000000015</v>
      </c>
      <c r="Q105" s="40">
        <f t="shared" si="55"/>
        <v>-8.1317579106194096</v>
      </c>
    </row>
    <row r="106" spans="1:17" ht="25.5" customHeight="1">
      <c r="A106" s="25" t="s">
        <v>8</v>
      </c>
      <c r="B106" s="34">
        <v>2564.1799999999998</v>
      </c>
      <c r="C106" s="34">
        <f t="shared" si="46"/>
        <v>2170.41</v>
      </c>
      <c r="D106" s="39">
        <f t="shared" si="47"/>
        <v>-393.77</v>
      </c>
      <c r="E106" s="40">
        <f t="shared" si="48"/>
        <v>-15.356566231699803</v>
      </c>
      <c r="F106" s="34">
        <v>2159.1</v>
      </c>
      <c r="G106" s="34">
        <v>2030.45</v>
      </c>
      <c r="H106" s="39">
        <f t="shared" si="49"/>
        <v>-128.64999999999986</v>
      </c>
      <c r="I106" s="39">
        <f t="shared" si="50"/>
        <v>-5.9585012273632465</v>
      </c>
      <c r="J106" s="34">
        <v>405.08</v>
      </c>
      <c r="K106" s="34">
        <v>139.96</v>
      </c>
      <c r="L106" s="39">
        <f t="shared" si="51"/>
        <v>-265.12</v>
      </c>
      <c r="M106" s="40">
        <f t="shared" si="52"/>
        <v>-65.448800236990223</v>
      </c>
      <c r="N106" s="34">
        <v>1754.02</v>
      </c>
      <c r="O106" s="34">
        <f t="shared" si="53"/>
        <v>1890.49</v>
      </c>
      <c r="P106" s="39">
        <f t="shared" si="54"/>
        <v>136.47000000000003</v>
      </c>
      <c r="Q106" s="40">
        <f t="shared" si="55"/>
        <v>7.7804129941505824</v>
      </c>
    </row>
    <row r="107" spans="1:17" ht="25.5" customHeight="1">
      <c r="A107" s="25" t="s">
        <v>9</v>
      </c>
      <c r="B107" s="34">
        <v>3295.64</v>
      </c>
      <c r="C107" s="34">
        <f t="shared" si="46"/>
        <v>2336.73</v>
      </c>
      <c r="D107" s="39">
        <f t="shared" si="47"/>
        <v>-958.90999999999985</v>
      </c>
      <c r="E107" s="40">
        <f t="shared" si="48"/>
        <v>-29.096321200131079</v>
      </c>
      <c r="F107" s="34">
        <v>2857.75</v>
      </c>
      <c r="G107" s="34">
        <v>2197.5100000000002</v>
      </c>
      <c r="H107" s="39">
        <f t="shared" si="49"/>
        <v>-660.23999999999978</v>
      </c>
      <c r="I107" s="39">
        <f t="shared" si="50"/>
        <v>-23.103490508266983</v>
      </c>
      <c r="J107" s="34">
        <v>437.89</v>
      </c>
      <c r="K107" s="34">
        <v>139.22</v>
      </c>
      <c r="L107" s="39">
        <f t="shared" si="51"/>
        <v>-298.66999999999996</v>
      </c>
      <c r="M107" s="40">
        <f t="shared" si="52"/>
        <v>-68.206627235150378</v>
      </c>
      <c r="N107" s="34">
        <v>2419.86</v>
      </c>
      <c r="O107" s="34">
        <f t="shared" si="53"/>
        <v>2058.2900000000004</v>
      </c>
      <c r="P107" s="39">
        <f t="shared" si="54"/>
        <v>-361.56999999999971</v>
      </c>
      <c r="Q107" s="40">
        <f t="shared" si="55"/>
        <v>-14.941773491028394</v>
      </c>
    </row>
    <row r="108" spans="1:17" ht="25.5" customHeight="1">
      <c r="A108" s="25" t="s">
        <v>10</v>
      </c>
      <c r="B108" s="34">
        <v>3024.28</v>
      </c>
      <c r="C108" s="34">
        <f t="shared" si="46"/>
        <v>2422.7399999999998</v>
      </c>
      <c r="D108" s="39">
        <f t="shared" si="47"/>
        <v>-601.54000000000042</v>
      </c>
      <c r="E108" s="40">
        <f t="shared" si="48"/>
        <v>-19.890354067745061</v>
      </c>
      <c r="F108" s="34">
        <v>2598.0100000000002</v>
      </c>
      <c r="G108" s="34">
        <v>2237.4899999999998</v>
      </c>
      <c r="H108" s="39">
        <f t="shared" si="49"/>
        <v>-360.52000000000044</v>
      </c>
      <c r="I108" s="39">
        <f t="shared" si="50"/>
        <v>-13.876774916185866</v>
      </c>
      <c r="J108" s="34">
        <v>426.27</v>
      </c>
      <c r="K108" s="34">
        <v>185.25</v>
      </c>
      <c r="L108" s="39">
        <f t="shared" si="51"/>
        <v>-241.01999999999998</v>
      </c>
      <c r="M108" s="40">
        <f t="shared" si="52"/>
        <v>-56.541628545288198</v>
      </c>
      <c r="N108" s="34">
        <v>2171.7399999999998</v>
      </c>
      <c r="O108" s="34">
        <f t="shared" si="53"/>
        <v>2052.2399999999998</v>
      </c>
      <c r="P108" s="34">
        <f t="shared" si="53"/>
        <v>-119.50000000000045</v>
      </c>
      <c r="Q108" s="40">
        <f t="shared" si="55"/>
        <v>-5.5025002992991796</v>
      </c>
    </row>
    <row r="109" spans="1:17" ht="25.5" customHeight="1">
      <c r="A109" s="25" t="s">
        <v>11</v>
      </c>
      <c r="B109" s="34">
        <v>2967.74</v>
      </c>
      <c r="C109" s="34">
        <f t="shared" si="46"/>
        <v>2494.34</v>
      </c>
      <c r="D109" s="39">
        <f t="shared" si="47"/>
        <v>-473.39999999999964</v>
      </c>
      <c r="E109" s="40">
        <f t="shared" si="48"/>
        <v>-15.951532142303559</v>
      </c>
      <c r="F109" s="34">
        <v>2511.77</v>
      </c>
      <c r="G109" s="34">
        <v>2242.04</v>
      </c>
      <c r="H109" s="39">
        <f t="shared" si="49"/>
        <v>-269.73</v>
      </c>
      <c r="I109" s="39">
        <f t="shared" si="50"/>
        <v>-10.738642471245377</v>
      </c>
      <c r="J109" s="34">
        <v>455.97</v>
      </c>
      <c r="K109" s="34">
        <v>252.3</v>
      </c>
      <c r="L109" s="39">
        <f t="shared" si="51"/>
        <v>-203.67000000000002</v>
      </c>
      <c r="M109" s="40">
        <f t="shared" si="52"/>
        <v>-44.667412329758534</v>
      </c>
      <c r="N109" s="34">
        <v>2055.8000000000002</v>
      </c>
      <c r="O109" s="34">
        <f t="shared" si="53"/>
        <v>1989.74</v>
      </c>
      <c r="P109" s="34">
        <f t="shared" si="53"/>
        <v>-66.06</v>
      </c>
      <c r="Q109" s="40">
        <f t="shared" si="55"/>
        <v>-3.2133476019068086</v>
      </c>
    </row>
    <row r="110" spans="1:17" ht="25.5" customHeight="1">
      <c r="A110" s="25" t="s">
        <v>12</v>
      </c>
      <c r="B110" s="34">
        <v>3042.41</v>
      </c>
      <c r="C110" s="34">
        <f t="shared" si="46"/>
        <v>2506.89</v>
      </c>
      <c r="D110" s="39">
        <f t="shared" si="47"/>
        <v>-535.52</v>
      </c>
      <c r="E110" s="40">
        <f t="shared" si="48"/>
        <v>-17.601835387078008</v>
      </c>
      <c r="F110" s="34">
        <v>2617.89</v>
      </c>
      <c r="G110" s="34">
        <v>2237.1</v>
      </c>
      <c r="H110" s="39">
        <f t="shared" si="49"/>
        <v>-380.78999999999996</v>
      </c>
      <c r="I110" s="39">
        <f t="shared" si="50"/>
        <v>-14.545683737666595</v>
      </c>
      <c r="J110" s="34">
        <v>424.52</v>
      </c>
      <c r="K110" s="34">
        <v>269.79000000000002</v>
      </c>
      <c r="L110" s="39">
        <f t="shared" si="51"/>
        <v>-154.72999999999996</v>
      </c>
      <c r="M110" s="40">
        <f t="shared" si="52"/>
        <v>-36.448223876378023</v>
      </c>
      <c r="N110" s="34">
        <v>2193.37</v>
      </c>
      <c r="O110" s="34">
        <f t="shared" si="53"/>
        <v>1967.31</v>
      </c>
      <c r="P110" s="34">
        <f t="shared" si="53"/>
        <v>-226.06</v>
      </c>
      <c r="Q110" s="40">
        <f t="shared" si="55"/>
        <v>-10.3065146327341</v>
      </c>
    </row>
    <row r="111" spans="1:17" ht="25.5" customHeight="1">
      <c r="A111" s="25" t="s">
        <v>13</v>
      </c>
      <c r="B111" s="34">
        <v>2738.79</v>
      </c>
      <c r="C111" s="34">
        <f t="shared" si="46"/>
        <v>2436.9899999999998</v>
      </c>
      <c r="D111" s="39">
        <f t="shared" si="47"/>
        <v>-301.80000000000018</v>
      </c>
      <c r="E111" s="40">
        <f t="shared" si="48"/>
        <v>-11.019464800148977</v>
      </c>
      <c r="F111" s="34">
        <v>2350.9899999999998</v>
      </c>
      <c r="G111" s="34">
        <v>2152.02</v>
      </c>
      <c r="H111" s="39">
        <f t="shared" si="49"/>
        <v>-198.9699999999998</v>
      </c>
      <c r="I111" s="39">
        <f t="shared" si="50"/>
        <v>-8.4632431443774667</v>
      </c>
      <c r="J111" s="34">
        <v>387.8</v>
      </c>
      <c r="K111" s="34">
        <v>284.97000000000003</v>
      </c>
      <c r="L111" s="39">
        <f t="shared" si="51"/>
        <v>-102.82999999999998</v>
      </c>
      <c r="M111" s="40">
        <f t="shared" si="52"/>
        <v>-26.516245487364614</v>
      </c>
      <c r="N111" s="34">
        <v>1963.19</v>
      </c>
      <c r="O111" s="34">
        <f t="shared" si="53"/>
        <v>1867.05</v>
      </c>
      <c r="P111" s="34">
        <f t="shared" si="53"/>
        <v>-96.139999999999816</v>
      </c>
      <c r="Q111" s="40">
        <f t="shared" si="55"/>
        <v>-4.8971317091061035</v>
      </c>
    </row>
    <row r="112" spans="1:17" ht="25.5" customHeight="1">
      <c r="A112" s="29" t="s">
        <v>26</v>
      </c>
      <c r="B112" s="36">
        <f>SUM(B100:B111)</f>
        <v>36008.379999999997</v>
      </c>
      <c r="C112" s="36">
        <f>SUM(C100:C111)</f>
        <v>32474.11</v>
      </c>
      <c r="D112" s="41">
        <f>C112-B112</f>
        <v>-3534.2699999999968</v>
      </c>
      <c r="E112" s="42">
        <f>(C112-B112)*100/B112</f>
        <v>-9.8151319220692432</v>
      </c>
      <c r="F112" s="36">
        <f>SUM(F100:F111)</f>
        <v>30534.440000000002</v>
      </c>
      <c r="G112" s="36">
        <f>SUM(G100:G111)</f>
        <v>28661.289999999997</v>
      </c>
      <c r="H112" s="41">
        <f>G112-F112</f>
        <v>-1873.1500000000051</v>
      </c>
      <c r="I112" s="41">
        <f>(G112-F112)*100/F112</f>
        <v>-6.1345483984641769</v>
      </c>
      <c r="J112" s="36">
        <f>SUM(J100:J111)</f>
        <v>5473.94</v>
      </c>
      <c r="K112" s="36">
        <f>SUM(K100:K111)</f>
        <v>3812.8199999999997</v>
      </c>
      <c r="L112" s="41">
        <f>K112-J112</f>
        <v>-1661.12</v>
      </c>
      <c r="M112" s="42">
        <f>(K112-J112)*100/J112</f>
        <v>-30.345966525025851</v>
      </c>
      <c r="N112" s="36">
        <f>SUM(N100:N111)</f>
        <v>25060.499999999996</v>
      </c>
      <c r="O112" s="36">
        <f>SUM(O100:O111)</f>
        <v>24848.470000000005</v>
      </c>
      <c r="P112" s="41">
        <f>O112-N112</f>
        <v>-212.02999999999156</v>
      </c>
      <c r="Q112" s="42">
        <f>O112-O112*100/N112</f>
        <v>24749.316072504545</v>
      </c>
    </row>
    <row r="113" spans="1:17" ht="25.5" customHeight="1">
      <c r="A113" s="30" t="s">
        <v>28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</row>
    <row r="114" spans="1:17" ht="25.5" customHeight="1">
      <c r="A114" s="43"/>
      <c r="B114" s="43" t="s">
        <v>29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5"/>
      <c r="Q114" s="6"/>
    </row>
    <row r="115" spans="1:17" ht="25.5" hidden="1" customHeight="1"/>
    <row r="116" spans="1:17" ht="25.5" hidden="1" customHeight="1"/>
    <row r="117" spans="1:17" ht="25.5" hidden="1" customHeight="1"/>
    <row r="118" spans="1:17" ht="25.5" hidden="1" customHeight="1"/>
    <row r="119" spans="1:17" ht="25.5" hidden="1" customHeight="1"/>
    <row r="120" spans="1:17" ht="25.5" hidden="1" customHeight="1"/>
    <row r="121" spans="1:17" ht="25.5" hidden="1" customHeight="1"/>
    <row r="122" spans="1:17" ht="25.5" customHeight="1">
      <c r="A122" s="58" t="s">
        <v>0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</row>
    <row r="123" spans="1:17" ht="25.5" customHeight="1">
      <c r="A123" s="58" t="s">
        <v>31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</row>
    <row r="124" spans="1:17" ht="25.5" hidden="1" customHeight="1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</row>
    <row r="125" spans="1:17" ht="25.5" customHeight="1">
      <c r="A125" s="11"/>
      <c r="B125" s="61" t="s">
        <v>17</v>
      </c>
      <c r="C125" s="61"/>
      <c r="D125" s="61"/>
      <c r="E125" s="61"/>
      <c r="F125" s="61" t="s">
        <v>18</v>
      </c>
      <c r="G125" s="61"/>
      <c r="H125" s="61"/>
      <c r="I125" s="61"/>
      <c r="J125" s="61" t="s">
        <v>19</v>
      </c>
      <c r="K125" s="61"/>
      <c r="L125" s="61"/>
      <c r="M125" s="61"/>
      <c r="N125" s="61" t="s">
        <v>20</v>
      </c>
      <c r="O125" s="61"/>
      <c r="P125" s="61"/>
      <c r="Q125" s="61"/>
    </row>
    <row r="126" spans="1:17" ht="25.5" customHeight="1">
      <c r="A126" s="12" t="s">
        <v>1</v>
      </c>
      <c r="B126" s="13">
        <v>2563</v>
      </c>
      <c r="C126" s="31">
        <v>2564</v>
      </c>
      <c r="D126" s="12" t="s">
        <v>16</v>
      </c>
      <c r="E126" s="15" t="s">
        <v>22</v>
      </c>
      <c r="F126" s="13">
        <v>2563</v>
      </c>
      <c r="G126" s="32">
        <v>2564</v>
      </c>
      <c r="H126" s="12" t="s">
        <v>16</v>
      </c>
      <c r="I126" s="15" t="s">
        <v>22</v>
      </c>
      <c r="J126" s="13">
        <v>2563</v>
      </c>
      <c r="K126" s="32">
        <v>2564</v>
      </c>
      <c r="L126" s="12" t="s">
        <v>16</v>
      </c>
      <c r="M126" s="15" t="s">
        <v>22</v>
      </c>
      <c r="N126" s="13">
        <v>2563</v>
      </c>
      <c r="O126" s="32">
        <v>2564</v>
      </c>
      <c r="P126" s="12" t="s">
        <v>16</v>
      </c>
      <c r="Q126" s="15" t="s">
        <v>22</v>
      </c>
    </row>
    <row r="127" spans="1:17" ht="25.5" customHeight="1">
      <c r="A127" s="25" t="s">
        <v>2</v>
      </c>
      <c r="B127" s="34">
        <v>3232.51</v>
      </c>
      <c r="C127" s="34">
        <f>G127+K127</f>
        <v>2644.31</v>
      </c>
      <c r="D127" s="39">
        <f>C127-B127</f>
        <v>-588.20000000000027</v>
      </c>
      <c r="E127" s="40">
        <f>(C127-B127)*100/B127</f>
        <v>-18.196386090066241</v>
      </c>
      <c r="F127" s="34">
        <v>2787.18</v>
      </c>
      <c r="G127" s="34">
        <v>2290.6799999999998</v>
      </c>
      <c r="H127" s="39">
        <f>G127-F127</f>
        <v>-496.5</v>
      </c>
      <c r="I127" s="39">
        <f>(G127-F127)*100/F127</f>
        <v>-17.813704174111468</v>
      </c>
      <c r="J127" s="34">
        <v>445.33</v>
      </c>
      <c r="K127" s="34">
        <v>353.63</v>
      </c>
      <c r="L127" s="39">
        <f>K127-J127</f>
        <v>-91.699999999999989</v>
      </c>
      <c r="M127" s="40">
        <f>(K127-J127)*100/J127</f>
        <v>-20.591471493050093</v>
      </c>
      <c r="N127" s="34">
        <v>2029.17</v>
      </c>
      <c r="O127" s="34">
        <f>G127-K127</f>
        <v>1937.0499999999997</v>
      </c>
      <c r="P127" s="39">
        <f>O127-N127</f>
        <v>-92.120000000000346</v>
      </c>
      <c r="Q127" s="40">
        <f>(O127-N127)*100/N127</f>
        <v>-4.5397872036350009</v>
      </c>
    </row>
    <row r="128" spans="1:17" ht="25.5" customHeight="1">
      <c r="A128" s="25" t="s">
        <v>3</v>
      </c>
      <c r="B128" s="34">
        <v>2933.17</v>
      </c>
      <c r="C128" s="34">
        <f t="shared" ref="C128:C138" si="56">G128+K128</f>
        <v>2763.2000000000003</v>
      </c>
      <c r="D128" s="39">
        <f t="shared" ref="D128:D138" si="57">C128-B128</f>
        <v>-169.9699999999998</v>
      </c>
      <c r="E128" s="40">
        <f t="shared" ref="E128:E138" si="58">(C128-B128)*100/B128</f>
        <v>-5.7947544806472102</v>
      </c>
      <c r="F128" s="34">
        <v>2565.86</v>
      </c>
      <c r="G128" s="34">
        <v>2395.34</v>
      </c>
      <c r="H128" s="39">
        <f t="shared" ref="H128:H138" si="59">G128-F128</f>
        <v>-170.51999999999998</v>
      </c>
      <c r="I128" s="39">
        <f t="shared" ref="I128:I138" si="60">(G128-F128)*100/F128</f>
        <v>-6.645725020071243</v>
      </c>
      <c r="J128" s="34">
        <v>367.31</v>
      </c>
      <c r="K128" s="34">
        <v>367.86</v>
      </c>
      <c r="L128" s="39">
        <f t="shared" ref="L128:L138" si="61">K128-J128</f>
        <v>0.55000000000001137</v>
      </c>
      <c r="M128" s="40">
        <f t="shared" ref="M128:M138" si="62">(K128-J128)*100/J128</f>
        <v>0.14973727913751636</v>
      </c>
      <c r="N128" s="34">
        <v>2185.71</v>
      </c>
      <c r="O128" s="34">
        <f t="shared" ref="O128:P138" si="63">G128-K128</f>
        <v>2027.48</v>
      </c>
      <c r="P128" s="39">
        <f t="shared" ref="P128:P134" si="64">O128-N128</f>
        <v>-158.23000000000002</v>
      </c>
      <c r="Q128" s="40">
        <f t="shared" ref="Q128:Q138" si="65">(O128-N128)*100/N128</f>
        <v>-7.2392952404481843</v>
      </c>
    </row>
    <row r="129" spans="1:17" ht="25.5" customHeight="1">
      <c r="A129" s="25" t="s">
        <v>4</v>
      </c>
      <c r="B129" s="34">
        <v>3070.66</v>
      </c>
      <c r="C129" s="34">
        <f t="shared" si="56"/>
        <v>2767.33</v>
      </c>
      <c r="D129" s="39">
        <f t="shared" si="57"/>
        <v>-303.32999999999993</v>
      </c>
      <c r="E129" s="40">
        <f t="shared" si="58"/>
        <v>-9.8783323454892411</v>
      </c>
      <c r="F129" s="34">
        <v>2660.08</v>
      </c>
      <c r="G129" s="34">
        <v>2362.87</v>
      </c>
      <c r="H129" s="39">
        <f t="shared" si="59"/>
        <v>-297.21000000000004</v>
      </c>
      <c r="I129" s="39">
        <f t="shared" si="60"/>
        <v>-11.17297224143635</v>
      </c>
      <c r="J129" s="34">
        <v>410.58</v>
      </c>
      <c r="K129" s="34">
        <v>404.46</v>
      </c>
      <c r="L129" s="39">
        <f t="shared" si="61"/>
        <v>-6.1200000000000045</v>
      </c>
      <c r="M129" s="40">
        <f t="shared" si="62"/>
        <v>-1.4905743095133726</v>
      </c>
      <c r="N129" s="34">
        <v>2158.7199999999998</v>
      </c>
      <c r="O129" s="34">
        <f t="shared" si="63"/>
        <v>1958.4099999999999</v>
      </c>
      <c r="P129" s="39">
        <f t="shared" si="64"/>
        <v>-200.30999999999995</v>
      </c>
      <c r="Q129" s="40">
        <f t="shared" si="65"/>
        <v>-9.2791098428698469</v>
      </c>
    </row>
    <row r="130" spans="1:17" ht="25.5" customHeight="1">
      <c r="A130" s="25" t="s">
        <v>5</v>
      </c>
      <c r="B130" s="34">
        <v>2917.98</v>
      </c>
      <c r="C130" s="34">
        <f t="shared" si="56"/>
        <v>2775.29</v>
      </c>
      <c r="D130" s="39">
        <f t="shared" si="57"/>
        <v>-142.69000000000005</v>
      </c>
      <c r="E130" s="40">
        <f t="shared" si="58"/>
        <v>-4.8900266622800723</v>
      </c>
      <c r="F130" s="34">
        <v>2440.0100000000002</v>
      </c>
      <c r="G130" s="34">
        <v>2450.04</v>
      </c>
      <c r="H130" s="39">
        <f t="shared" si="59"/>
        <v>10.029999999999745</v>
      </c>
      <c r="I130" s="39">
        <f t="shared" si="60"/>
        <v>0.41106388908241132</v>
      </c>
      <c r="J130" s="34">
        <v>477.97</v>
      </c>
      <c r="K130" s="34">
        <v>325.25</v>
      </c>
      <c r="L130" s="39">
        <f t="shared" si="61"/>
        <v>-152.72000000000003</v>
      </c>
      <c r="M130" s="40">
        <f t="shared" si="62"/>
        <v>-31.951796137832925</v>
      </c>
      <c r="N130" s="34">
        <v>2047.55</v>
      </c>
      <c r="O130" s="34">
        <f t="shared" si="63"/>
        <v>2124.79</v>
      </c>
      <c r="P130" s="39">
        <f t="shared" si="64"/>
        <v>77.240000000000009</v>
      </c>
      <c r="Q130" s="40">
        <f t="shared" si="65"/>
        <v>3.7723132524236287</v>
      </c>
    </row>
    <row r="131" spans="1:17" ht="25.5" customHeight="1">
      <c r="A131" s="25" t="s">
        <v>6</v>
      </c>
      <c r="B131" s="34">
        <v>2951.85</v>
      </c>
      <c r="C131" s="34">
        <f t="shared" si="56"/>
        <v>2809.3999999999996</v>
      </c>
      <c r="D131" s="39">
        <f t="shared" si="57"/>
        <v>-142.45000000000027</v>
      </c>
      <c r="E131" s="40">
        <f t="shared" si="58"/>
        <v>-4.8257872181852157</v>
      </c>
      <c r="F131" s="34">
        <v>2549.16</v>
      </c>
      <c r="G131" s="34">
        <v>2387.87</v>
      </c>
      <c r="H131" s="39">
        <f t="shared" si="59"/>
        <v>-161.28999999999996</v>
      </c>
      <c r="I131" s="39">
        <f t="shared" si="60"/>
        <v>-6.3271822874986263</v>
      </c>
      <c r="J131" s="34">
        <v>402.69</v>
      </c>
      <c r="K131" s="34">
        <v>421.53</v>
      </c>
      <c r="L131" s="39">
        <f t="shared" si="61"/>
        <v>18.839999999999975</v>
      </c>
      <c r="M131" s="40">
        <f t="shared" si="62"/>
        <v>4.678536839752657</v>
      </c>
      <c r="N131" s="34">
        <v>1768.34</v>
      </c>
      <c r="O131" s="34">
        <f t="shared" si="63"/>
        <v>1966.34</v>
      </c>
      <c r="P131" s="39">
        <f t="shared" si="64"/>
        <v>198</v>
      </c>
      <c r="Q131" s="40">
        <f t="shared" si="65"/>
        <v>11.196941764592783</v>
      </c>
    </row>
    <row r="132" spans="1:17" ht="25.5" customHeight="1">
      <c r="A132" s="25" t="s">
        <v>7</v>
      </c>
      <c r="B132" s="34">
        <v>2999.84</v>
      </c>
      <c r="C132" s="34">
        <f t="shared" si="56"/>
        <v>2966.6800000000003</v>
      </c>
      <c r="D132" s="39">
        <f t="shared" si="57"/>
        <v>-33.159999999999854</v>
      </c>
      <c r="E132" s="40">
        <f t="shared" si="58"/>
        <v>-1.1053922875886666</v>
      </c>
      <c r="F132" s="34">
        <v>2562.39</v>
      </c>
      <c r="G132" s="34">
        <v>2685.26</v>
      </c>
      <c r="H132" s="39">
        <f t="shared" si="59"/>
        <v>122.87000000000035</v>
      </c>
      <c r="I132" s="39">
        <f t="shared" si="60"/>
        <v>4.7951326691097123</v>
      </c>
      <c r="J132" s="34">
        <v>437.45</v>
      </c>
      <c r="K132" s="34">
        <v>281.42</v>
      </c>
      <c r="L132" s="39">
        <f t="shared" si="61"/>
        <v>-156.02999999999997</v>
      </c>
      <c r="M132" s="40">
        <f t="shared" si="62"/>
        <v>-35.668076351583032</v>
      </c>
      <c r="N132" s="34">
        <v>2313.0300000000002</v>
      </c>
      <c r="O132" s="34">
        <f t="shared" si="63"/>
        <v>2403.84</v>
      </c>
      <c r="P132" s="39">
        <f t="shared" si="64"/>
        <v>90.809999999999945</v>
      </c>
      <c r="Q132" s="40">
        <f t="shared" si="65"/>
        <v>3.9260191177805708</v>
      </c>
    </row>
    <row r="133" spans="1:17" ht="25.5" customHeight="1">
      <c r="A133" s="25" t="s">
        <v>8</v>
      </c>
      <c r="B133" s="34">
        <v>2170.41</v>
      </c>
      <c r="C133" s="34">
        <f t="shared" si="56"/>
        <v>2368.79</v>
      </c>
      <c r="D133" s="39">
        <f t="shared" si="57"/>
        <v>198.38000000000011</v>
      </c>
      <c r="E133" s="40">
        <f t="shared" si="58"/>
        <v>9.1402085320285167</v>
      </c>
      <c r="F133" s="34">
        <v>2030.45</v>
      </c>
      <c r="G133" s="34">
        <v>1991.8</v>
      </c>
      <c r="H133" s="39">
        <f t="shared" si="59"/>
        <v>-38.650000000000091</v>
      </c>
      <c r="I133" s="39">
        <f t="shared" si="60"/>
        <v>-1.9035189243763742</v>
      </c>
      <c r="J133" s="34">
        <v>139.96</v>
      </c>
      <c r="K133" s="34">
        <v>376.99</v>
      </c>
      <c r="L133" s="39">
        <f t="shared" si="61"/>
        <v>237.03</v>
      </c>
      <c r="M133" s="40">
        <f t="shared" si="62"/>
        <v>169.35553015147184</v>
      </c>
      <c r="N133" s="34">
        <v>1754.02</v>
      </c>
      <c r="O133" s="34">
        <f t="shared" si="63"/>
        <v>1614.81</v>
      </c>
      <c r="P133" s="39">
        <f t="shared" si="64"/>
        <v>-139.21000000000004</v>
      </c>
      <c r="Q133" s="40">
        <f t="shared" si="65"/>
        <v>-7.9366255800960106</v>
      </c>
    </row>
    <row r="134" spans="1:17" ht="25.5" customHeight="1">
      <c r="A134" s="25" t="s">
        <v>9</v>
      </c>
      <c r="B134" s="34">
        <v>2336.73</v>
      </c>
      <c r="C134" s="34">
        <f t="shared" si="56"/>
        <v>2566.81</v>
      </c>
      <c r="D134" s="39">
        <f t="shared" si="57"/>
        <v>230.07999999999993</v>
      </c>
      <c r="E134" s="40">
        <f t="shared" si="58"/>
        <v>9.8462381190809349</v>
      </c>
      <c r="F134" s="34">
        <v>2197.5100000000002</v>
      </c>
      <c r="G134" s="34">
        <v>2295.25</v>
      </c>
      <c r="H134" s="39">
        <f t="shared" si="59"/>
        <v>97.739999999999782</v>
      </c>
      <c r="I134" s="39">
        <f t="shared" si="60"/>
        <v>4.4477613298687952</v>
      </c>
      <c r="J134" s="34">
        <v>139.22</v>
      </c>
      <c r="K134" s="34">
        <v>271.56</v>
      </c>
      <c r="L134" s="39">
        <f t="shared" si="61"/>
        <v>132.34</v>
      </c>
      <c r="M134" s="40">
        <f t="shared" si="62"/>
        <v>95.058181295790831</v>
      </c>
      <c r="N134" s="34">
        <v>2419.86</v>
      </c>
      <c r="O134" s="34">
        <f t="shared" si="63"/>
        <v>2023.69</v>
      </c>
      <c r="P134" s="39">
        <f t="shared" si="64"/>
        <v>-396.17000000000007</v>
      </c>
      <c r="Q134" s="40">
        <f t="shared" si="65"/>
        <v>-16.371608274858879</v>
      </c>
    </row>
    <row r="135" spans="1:17" ht="25.5" customHeight="1">
      <c r="A135" s="25" t="s">
        <v>10</v>
      </c>
      <c r="B135" s="34">
        <v>2422.7399999999998</v>
      </c>
      <c r="C135" s="34">
        <f t="shared" si="56"/>
        <v>2668.02</v>
      </c>
      <c r="D135" s="39">
        <f t="shared" si="57"/>
        <v>245.2800000000002</v>
      </c>
      <c r="E135" s="40">
        <f t="shared" si="58"/>
        <v>10.124074395106376</v>
      </c>
      <c r="F135" s="34">
        <v>2237.4899999999998</v>
      </c>
      <c r="G135" s="34">
        <v>2448.14</v>
      </c>
      <c r="H135" s="39">
        <f t="shared" si="59"/>
        <v>210.65000000000009</v>
      </c>
      <c r="I135" s="39">
        <f t="shared" si="60"/>
        <v>9.4145672159428688</v>
      </c>
      <c r="J135" s="34">
        <v>185.25</v>
      </c>
      <c r="K135" s="34">
        <v>219.88</v>
      </c>
      <c r="L135" s="39">
        <f t="shared" si="61"/>
        <v>34.629999999999995</v>
      </c>
      <c r="M135" s="40">
        <f t="shared" si="62"/>
        <v>18.693657219973009</v>
      </c>
      <c r="N135" s="34">
        <v>2171.7399999999998</v>
      </c>
      <c r="O135" s="34">
        <f t="shared" si="63"/>
        <v>2228.2599999999998</v>
      </c>
      <c r="P135" s="34">
        <f t="shared" si="63"/>
        <v>176.0200000000001</v>
      </c>
      <c r="Q135" s="40">
        <f t="shared" si="65"/>
        <v>2.602521480471879</v>
      </c>
    </row>
    <row r="136" spans="1:17" ht="25.5" customHeight="1">
      <c r="A136" s="25" t="s">
        <v>11</v>
      </c>
      <c r="B136" s="34">
        <v>2494.34</v>
      </c>
      <c r="C136" s="34">
        <f t="shared" si="56"/>
        <v>2237.37</v>
      </c>
      <c r="D136" s="39">
        <f t="shared" si="57"/>
        <v>-256.97000000000025</v>
      </c>
      <c r="E136" s="40">
        <f t="shared" si="58"/>
        <v>-10.302124008755833</v>
      </c>
      <c r="F136" s="34">
        <v>2242.04</v>
      </c>
      <c r="G136" s="34">
        <v>2099.5</v>
      </c>
      <c r="H136" s="39">
        <f t="shared" si="59"/>
        <v>-142.53999999999996</v>
      </c>
      <c r="I136" s="39">
        <f t="shared" si="60"/>
        <v>-6.3576028973613301</v>
      </c>
      <c r="J136" s="34">
        <v>252.3</v>
      </c>
      <c r="K136" s="34">
        <v>137.87</v>
      </c>
      <c r="L136" s="39">
        <f t="shared" si="61"/>
        <v>-114.43</v>
      </c>
      <c r="M136" s="40">
        <f t="shared" si="62"/>
        <v>-45.354736424891001</v>
      </c>
      <c r="N136" s="34">
        <v>2055.8000000000002</v>
      </c>
      <c r="O136" s="34">
        <f t="shared" si="63"/>
        <v>1961.63</v>
      </c>
      <c r="P136" s="34">
        <f t="shared" si="63"/>
        <v>-28.109999999999957</v>
      </c>
      <c r="Q136" s="40">
        <f t="shared" si="65"/>
        <v>-4.5806985115283618</v>
      </c>
    </row>
    <row r="137" spans="1:17" ht="25.5" customHeight="1">
      <c r="A137" s="25" t="s">
        <v>12</v>
      </c>
      <c r="B137" s="34">
        <v>2506.89</v>
      </c>
      <c r="C137" s="34">
        <f t="shared" si="56"/>
        <v>2370.31</v>
      </c>
      <c r="D137" s="39">
        <f t="shared" si="57"/>
        <v>-136.57999999999993</v>
      </c>
      <c r="E137" s="40">
        <f t="shared" si="58"/>
        <v>-5.4481848026838007</v>
      </c>
      <c r="F137" s="34">
        <v>2237.1</v>
      </c>
      <c r="G137" s="34">
        <v>2130.34</v>
      </c>
      <c r="H137" s="39">
        <f t="shared" si="59"/>
        <v>-106.75999999999976</v>
      </c>
      <c r="I137" s="39">
        <f t="shared" si="60"/>
        <v>-4.7722497876715284</v>
      </c>
      <c r="J137" s="34">
        <v>269.79000000000002</v>
      </c>
      <c r="K137" s="34">
        <v>239.97</v>
      </c>
      <c r="L137" s="39">
        <f t="shared" si="61"/>
        <v>-29.820000000000022</v>
      </c>
      <c r="M137" s="40">
        <f t="shared" si="62"/>
        <v>-11.053041254308914</v>
      </c>
      <c r="N137" s="34">
        <v>2193.37</v>
      </c>
      <c r="O137" s="34">
        <f t="shared" si="63"/>
        <v>1890.3700000000001</v>
      </c>
      <c r="P137" s="34">
        <f t="shared" si="63"/>
        <v>-76.939999999999742</v>
      </c>
      <c r="Q137" s="40">
        <f t="shared" si="65"/>
        <v>-13.814358726525839</v>
      </c>
    </row>
    <row r="138" spans="1:17" ht="25.5" customHeight="1">
      <c r="A138" s="25" t="s">
        <v>13</v>
      </c>
      <c r="B138" s="34">
        <v>2436.9899999999998</v>
      </c>
      <c r="C138" s="34">
        <f t="shared" si="56"/>
        <v>2690.59</v>
      </c>
      <c r="D138" s="39">
        <f t="shared" si="57"/>
        <v>253.60000000000036</v>
      </c>
      <c r="E138" s="40">
        <f t="shared" si="58"/>
        <v>10.406279878046295</v>
      </c>
      <c r="F138" s="34">
        <v>2152.02</v>
      </c>
      <c r="G138" s="34">
        <v>2337.0300000000002</v>
      </c>
      <c r="H138" s="39">
        <f t="shared" si="59"/>
        <v>185.01000000000022</v>
      </c>
      <c r="I138" s="39">
        <f t="shared" si="60"/>
        <v>8.5970390609752805</v>
      </c>
      <c r="J138" s="34">
        <v>284.97000000000003</v>
      </c>
      <c r="K138" s="34">
        <v>353.56</v>
      </c>
      <c r="L138" s="39">
        <f t="shared" si="61"/>
        <v>68.589999999999975</v>
      </c>
      <c r="M138" s="40">
        <f t="shared" si="62"/>
        <v>24.069200266694729</v>
      </c>
      <c r="N138" s="34">
        <v>1963.19</v>
      </c>
      <c r="O138" s="34">
        <f t="shared" si="63"/>
        <v>1983.4700000000003</v>
      </c>
      <c r="P138" s="34">
        <f t="shared" si="63"/>
        <v>116.42000000000024</v>
      </c>
      <c r="Q138" s="40">
        <f t="shared" si="65"/>
        <v>1.0330125968449411</v>
      </c>
    </row>
    <row r="139" spans="1:17" ht="25.5" customHeight="1">
      <c r="A139" s="44" t="s">
        <v>26</v>
      </c>
      <c r="B139" s="45">
        <f>SUM(B127:B138)</f>
        <v>32474.11</v>
      </c>
      <c r="C139" s="45">
        <f>SUM(C127:C138)</f>
        <v>31628.100000000002</v>
      </c>
      <c r="D139" s="46">
        <f>C139-B139</f>
        <v>-846.0099999999984</v>
      </c>
      <c r="E139" s="47">
        <f>(C139-B139)*100/B139</f>
        <v>-2.6051830211820999</v>
      </c>
      <c r="F139" s="45">
        <f>SUM(F127:F138)</f>
        <v>28661.289999999997</v>
      </c>
      <c r="G139" s="45">
        <f>SUM(G127:G138)</f>
        <v>27874.12</v>
      </c>
      <c r="H139" s="46">
        <f>G139-F139</f>
        <v>-787.16999999999825</v>
      </c>
      <c r="I139" s="46">
        <f>(G139-F139)*100/F139</f>
        <v>-2.7464569808267467</v>
      </c>
      <c r="J139" s="45">
        <f>SUM(J127:J138)</f>
        <v>3812.8199999999997</v>
      </c>
      <c r="K139" s="48">
        <f>SUM(K127:K138)</f>
        <v>3753.98</v>
      </c>
      <c r="L139" s="46">
        <f>K139-J139</f>
        <v>-58.839999999999691</v>
      </c>
      <c r="M139" s="47">
        <f>(K139-J139)*100/J139</f>
        <v>-1.5432147334518729</v>
      </c>
      <c r="N139" s="45">
        <f>SUM(N127:N138)</f>
        <v>25060.499999999996</v>
      </c>
      <c r="O139" s="45">
        <f>SUM(O127:O138)</f>
        <v>24120.14</v>
      </c>
      <c r="P139" s="46">
        <f>O139-N139</f>
        <v>-940.35999999999694</v>
      </c>
      <c r="Q139" s="47">
        <f>O139-O139*100/N139</f>
        <v>24023.892359290516</v>
      </c>
    </row>
    <row r="140" spans="1:17" ht="25.5" customHeight="1">
      <c r="A140" s="30" t="s">
        <v>28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1:17" ht="25.5" customHeight="1">
      <c r="A141" s="43"/>
      <c r="B141" s="43" t="s">
        <v>29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5"/>
      <c r="Q141" s="6"/>
    </row>
    <row r="142" spans="1:17" ht="25.5" hidden="1" customHeight="1"/>
    <row r="143" spans="1:17" ht="25.5" hidden="1" customHeight="1"/>
    <row r="144" spans="1:17" ht="25.5" hidden="1" customHeight="1"/>
    <row r="145" spans="1:17" ht="25.5" hidden="1" customHeight="1"/>
    <row r="146" spans="1:17" ht="25.5" hidden="1" customHeight="1"/>
    <row r="147" spans="1:17" ht="25.5" hidden="1" customHeight="1"/>
    <row r="148" spans="1:17" ht="25.5" hidden="1" customHeight="1"/>
    <row r="149" spans="1:17" ht="25.5" customHeight="1">
      <c r="A149" s="58" t="s">
        <v>0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</row>
    <row r="150" spans="1:17" ht="25.5" customHeight="1">
      <c r="A150" s="58" t="s">
        <v>32</v>
      </c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</row>
    <row r="151" spans="1:17" ht="25.5" hidden="1" customHeight="1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</row>
    <row r="152" spans="1:17" ht="25.5" customHeight="1">
      <c r="A152" s="11"/>
      <c r="B152" s="61" t="s">
        <v>17</v>
      </c>
      <c r="C152" s="61"/>
      <c r="D152" s="61"/>
      <c r="E152" s="61"/>
      <c r="F152" s="61" t="s">
        <v>18</v>
      </c>
      <c r="G152" s="61"/>
      <c r="H152" s="61"/>
      <c r="I152" s="61"/>
      <c r="J152" s="61" t="s">
        <v>19</v>
      </c>
      <c r="K152" s="61"/>
      <c r="L152" s="61"/>
      <c r="M152" s="61"/>
      <c r="N152" s="61" t="s">
        <v>20</v>
      </c>
      <c r="O152" s="61"/>
      <c r="P152" s="61"/>
      <c r="Q152" s="61"/>
    </row>
    <row r="153" spans="1:17" ht="25.5" customHeight="1">
      <c r="A153" s="29" t="s">
        <v>1</v>
      </c>
      <c r="B153" s="49">
        <v>2564</v>
      </c>
      <c r="C153" s="50">
        <v>2565</v>
      </c>
      <c r="D153" s="29" t="s">
        <v>16</v>
      </c>
      <c r="E153" s="51" t="s">
        <v>22</v>
      </c>
      <c r="F153" s="49">
        <v>2564</v>
      </c>
      <c r="G153" s="52">
        <v>2565</v>
      </c>
      <c r="H153" s="29" t="s">
        <v>16</v>
      </c>
      <c r="I153" s="51" t="s">
        <v>22</v>
      </c>
      <c r="J153" s="49">
        <v>2564</v>
      </c>
      <c r="K153" s="52">
        <v>2565</v>
      </c>
      <c r="L153" s="29" t="s">
        <v>16</v>
      </c>
      <c r="M153" s="51" t="s">
        <v>22</v>
      </c>
      <c r="N153" s="49">
        <v>2564</v>
      </c>
      <c r="O153" s="52">
        <v>2565</v>
      </c>
      <c r="P153" s="29" t="s">
        <v>16</v>
      </c>
      <c r="Q153" s="51" t="s">
        <v>22</v>
      </c>
    </row>
    <row r="154" spans="1:17" ht="25.5" customHeight="1">
      <c r="A154" s="29" t="s">
        <v>2</v>
      </c>
      <c r="B154" s="53">
        <v>2644.31</v>
      </c>
      <c r="C154" s="53">
        <f>G154+K154</f>
        <v>2607.9900000000002</v>
      </c>
      <c r="D154" s="54">
        <f>C154-B154</f>
        <v>-36.319999999999709</v>
      </c>
      <c r="E154" s="55">
        <f>(C154-B154)*100/B154</f>
        <v>-1.3735152081261164</v>
      </c>
      <c r="F154" s="53">
        <v>2290.6799999999998</v>
      </c>
      <c r="G154" s="53">
        <v>2334.9</v>
      </c>
      <c r="H154" s="54">
        <f>G154-F154</f>
        <v>44.220000000000255</v>
      </c>
      <c r="I154" s="54">
        <f>(G154-F154)*100/F154</f>
        <v>1.9304311383519417</v>
      </c>
      <c r="J154" s="53">
        <v>353.63</v>
      </c>
      <c r="K154" s="53">
        <v>273.08999999999997</v>
      </c>
      <c r="L154" s="54">
        <f>K154-J154</f>
        <v>-80.54000000000002</v>
      </c>
      <c r="M154" s="55">
        <f>(K154-J154)*100/J154</f>
        <v>-22.775217034753844</v>
      </c>
      <c r="N154" s="53">
        <v>2029.17</v>
      </c>
      <c r="O154" s="53">
        <f>G154-K154</f>
        <v>2061.81</v>
      </c>
      <c r="P154" s="54">
        <f>O154-N154</f>
        <v>32.639999999999873</v>
      </c>
      <c r="Q154" s="55">
        <f>(O154-N154)*100/N154</f>
        <v>1.6085394520912428</v>
      </c>
    </row>
    <row r="155" spans="1:17" ht="25.5" customHeight="1">
      <c r="A155" s="29" t="s">
        <v>3</v>
      </c>
      <c r="B155" s="53">
        <v>2763.2</v>
      </c>
      <c r="C155" s="53">
        <f t="shared" ref="C155:C165" si="66">G155+K155</f>
        <v>2671.32</v>
      </c>
      <c r="D155" s="54">
        <f t="shared" ref="D155:D165" si="67">C155-B155</f>
        <v>-91.879999999999654</v>
      </c>
      <c r="E155" s="55">
        <f t="shared" ref="E155:E165" si="68">(C155-B155)*100/B155</f>
        <v>-3.3251302837289978</v>
      </c>
      <c r="F155" s="53">
        <v>2395.34</v>
      </c>
      <c r="G155" s="53">
        <v>2360.5500000000002</v>
      </c>
      <c r="H155" s="54">
        <f t="shared" ref="H155:H165" si="69">G155-F155</f>
        <v>-34.789999999999964</v>
      </c>
      <c r="I155" s="54">
        <f t="shared" ref="I155:I165" si="70">(G155-F155)*100/F155</f>
        <v>-1.4524034166339628</v>
      </c>
      <c r="J155" s="53">
        <v>367.86</v>
      </c>
      <c r="K155" s="53">
        <v>310.77</v>
      </c>
      <c r="L155" s="54">
        <f t="shared" ref="L155:L165" si="71">K155-J155</f>
        <v>-57.090000000000032</v>
      </c>
      <c r="M155" s="55">
        <f t="shared" ref="M155:M165" si="72">(K155-J155)*100/J155</f>
        <v>-15.519491110748664</v>
      </c>
      <c r="N155" s="53">
        <v>2185.71</v>
      </c>
      <c r="O155" s="53">
        <f t="shared" ref="O155:O165" si="73">G155-K155</f>
        <v>2049.7800000000002</v>
      </c>
      <c r="P155" s="54">
        <f t="shared" ref="P155:P165" si="74">O155-N155</f>
        <v>-135.92999999999984</v>
      </c>
      <c r="Q155" s="55">
        <f t="shared" ref="Q155:Q165" si="75">(O155-N155)*100/N155</f>
        <v>-6.2190318020231334</v>
      </c>
    </row>
    <row r="156" spans="1:17" ht="25.5" customHeight="1">
      <c r="A156" s="29" t="s">
        <v>4</v>
      </c>
      <c r="B156" s="53">
        <v>2767.33</v>
      </c>
      <c r="C156" s="53">
        <f t="shared" si="66"/>
        <v>2850.55</v>
      </c>
      <c r="D156" s="54">
        <f t="shared" si="67"/>
        <v>83.220000000000255</v>
      </c>
      <c r="E156" s="55">
        <f t="shared" si="68"/>
        <v>3.0072307964716987</v>
      </c>
      <c r="F156" s="53">
        <v>2362.87</v>
      </c>
      <c r="G156" s="53">
        <v>2476.5700000000002</v>
      </c>
      <c r="H156" s="54">
        <f t="shared" si="69"/>
        <v>113.70000000000027</v>
      </c>
      <c r="I156" s="54">
        <f t="shared" si="70"/>
        <v>4.8119447959473129</v>
      </c>
      <c r="J156" s="53">
        <v>404.46</v>
      </c>
      <c r="K156" s="53">
        <v>373.98</v>
      </c>
      <c r="L156" s="54">
        <f t="shared" si="71"/>
        <v>-30.479999999999961</v>
      </c>
      <c r="M156" s="55">
        <f t="shared" si="72"/>
        <v>-7.535973891114069</v>
      </c>
      <c r="N156" s="53">
        <v>2158.7199999999998</v>
      </c>
      <c r="O156" s="53">
        <f t="shared" si="73"/>
        <v>2102.59</v>
      </c>
      <c r="P156" s="54">
        <f t="shared" si="74"/>
        <v>-56.129999999999654</v>
      </c>
      <c r="Q156" s="55">
        <f t="shared" si="75"/>
        <v>-2.6001519418914754</v>
      </c>
    </row>
    <row r="157" spans="1:17" ht="25.5" customHeight="1">
      <c r="A157" s="29" t="s">
        <v>5</v>
      </c>
      <c r="B157" s="53">
        <v>2775.29</v>
      </c>
      <c r="C157" s="53">
        <f t="shared" si="66"/>
        <v>2709.59</v>
      </c>
      <c r="D157" s="54">
        <f t="shared" si="67"/>
        <v>-65.699999999999818</v>
      </c>
      <c r="E157" s="55">
        <f t="shared" si="68"/>
        <v>-2.3673201719459884</v>
      </c>
      <c r="F157" s="53">
        <v>2450.04</v>
      </c>
      <c r="G157" s="53">
        <v>2352.37</v>
      </c>
      <c r="H157" s="54">
        <f t="shared" si="69"/>
        <v>-97.670000000000073</v>
      </c>
      <c r="I157" s="54">
        <f t="shared" si="70"/>
        <v>-3.9864655270934382</v>
      </c>
      <c r="J157" s="53">
        <v>325.55</v>
      </c>
      <c r="K157" s="53">
        <v>357.22</v>
      </c>
      <c r="L157" s="54">
        <f t="shared" si="71"/>
        <v>31.670000000000016</v>
      </c>
      <c r="M157" s="55">
        <f t="shared" si="72"/>
        <v>9.7281523575487689</v>
      </c>
      <c r="N157" s="53">
        <v>2047.55</v>
      </c>
      <c r="O157" s="53">
        <f t="shared" si="73"/>
        <v>1995.1499999999999</v>
      </c>
      <c r="P157" s="54">
        <f t="shared" si="74"/>
        <v>-52.400000000000091</v>
      </c>
      <c r="Q157" s="55">
        <f t="shared" si="75"/>
        <v>-2.5591560645649722</v>
      </c>
    </row>
    <row r="158" spans="1:17" ht="25.5" customHeight="1">
      <c r="A158" s="29" t="s">
        <v>6</v>
      </c>
      <c r="B158" s="53">
        <v>2809.4</v>
      </c>
      <c r="C158" s="53">
        <f t="shared" si="66"/>
        <v>2721.44</v>
      </c>
      <c r="D158" s="54">
        <f t="shared" si="67"/>
        <v>-87.960000000000036</v>
      </c>
      <c r="E158" s="55">
        <f t="shared" si="68"/>
        <v>-3.1309176336584335</v>
      </c>
      <c r="F158" s="53">
        <v>2387.87</v>
      </c>
      <c r="G158" s="53">
        <v>2431.5100000000002</v>
      </c>
      <c r="H158" s="54">
        <f t="shared" si="69"/>
        <v>43.640000000000327</v>
      </c>
      <c r="I158" s="54">
        <f t="shared" si="70"/>
        <v>1.8275701776059974</v>
      </c>
      <c r="J158" s="53">
        <v>421.53</v>
      </c>
      <c r="K158" s="53">
        <v>289.93</v>
      </c>
      <c r="L158" s="54">
        <f t="shared" si="71"/>
        <v>-131.59999999999997</v>
      </c>
      <c r="M158" s="55">
        <f t="shared" si="72"/>
        <v>-31.219604773088506</v>
      </c>
      <c r="N158" s="53">
        <v>1768.34</v>
      </c>
      <c r="O158" s="53">
        <f t="shared" si="73"/>
        <v>2141.5800000000004</v>
      </c>
      <c r="P158" s="54">
        <f t="shared" si="74"/>
        <v>373.24000000000046</v>
      </c>
      <c r="Q158" s="55">
        <f t="shared" si="75"/>
        <v>21.106800728366743</v>
      </c>
    </row>
    <row r="159" spans="1:17" ht="25.5" customHeight="1">
      <c r="A159" s="29" t="s">
        <v>7</v>
      </c>
      <c r="B159" s="53">
        <v>2966.68</v>
      </c>
      <c r="C159" s="53">
        <f t="shared" si="66"/>
        <v>3190.37</v>
      </c>
      <c r="D159" s="54">
        <f t="shared" si="67"/>
        <v>223.69000000000005</v>
      </c>
      <c r="E159" s="55">
        <f t="shared" si="68"/>
        <v>7.5400784715574343</v>
      </c>
      <c r="F159" s="53">
        <v>2685.26</v>
      </c>
      <c r="G159" s="53">
        <v>2826.74</v>
      </c>
      <c r="H159" s="54">
        <f t="shared" si="69"/>
        <v>141.47999999999956</v>
      </c>
      <c r="I159" s="54">
        <f t="shared" si="70"/>
        <v>5.2687635461742834</v>
      </c>
      <c r="J159" s="53">
        <v>281.42</v>
      </c>
      <c r="K159" s="53">
        <v>363.63</v>
      </c>
      <c r="L159" s="54">
        <f t="shared" si="71"/>
        <v>82.20999999999998</v>
      </c>
      <c r="M159" s="55">
        <f t="shared" si="72"/>
        <v>29.212564849690846</v>
      </c>
      <c r="N159" s="53">
        <v>2313.0300000000002</v>
      </c>
      <c r="O159" s="53">
        <f t="shared" si="73"/>
        <v>2463.1099999999997</v>
      </c>
      <c r="P159" s="54">
        <f t="shared" si="74"/>
        <v>150.07999999999947</v>
      </c>
      <c r="Q159" s="55">
        <f t="shared" si="75"/>
        <v>6.4884588613204093</v>
      </c>
    </row>
    <row r="160" spans="1:17" ht="25.5" customHeight="1">
      <c r="A160" s="29" t="s">
        <v>8</v>
      </c>
      <c r="B160" s="53">
        <v>2368.79</v>
      </c>
      <c r="C160" s="53">
        <f t="shared" si="66"/>
        <v>2515.71</v>
      </c>
      <c r="D160" s="54">
        <f t="shared" si="67"/>
        <v>146.92000000000007</v>
      </c>
      <c r="E160" s="55">
        <f t="shared" si="68"/>
        <v>6.2023227048408716</v>
      </c>
      <c r="F160" s="53">
        <v>1991.8</v>
      </c>
      <c r="G160" s="53">
        <v>2241.5500000000002</v>
      </c>
      <c r="H160" s="54">
        <f t="shared" si="69"/>
        <v>249.75000000000023</v>
      </c>
      <c r="I160" s="54">
        <f t="shared" si="70"/>
        <v>12.538909529069194</v>
      </c>
      <c r="J160" s="53">
        <v>376.99</v>
      </c>
      <c r="K160" s="53">
        <v>274.16000000000003</v>
      </c>
      <c r="L160" s="54">
        <f t="shared" si="71"/>
        <v>-102.82999999999998</v>
      </c>
      <c r="M160" s="55">
        <f t="shared" si="72"/>
        <v>-27.276585585824552</v>
      </c>
      <c r="N160" s="53">
        <v>1754.02</v>
      </c>
      <c r="O160" s="53">
        <f t="shared" si="73"/>
        <v>1967.39</v>
      </c>
      <c r="P160" s="54">
        <f t="shared" si="74"/>
        <v>213.37000000000012</v>
      </c>
      <c r="Q160" s="55">
        <f t="shared" si="75"/>
        <v>12.164627541305123</v>
      </c>
    </row>
    <row r="161" spans="1:17" ht="25.5" customHeight="1">
      <c r="A161" s="29" t="s">
        <v>9</v>
      </c>
      <c r="B161" s="53">
        <v>2566.81</v>
      </c>
      <c r="C161" s="53">
        <f t="shared" si="66"/>
        <v>3018.31</v>
      </c>
      <c r="D161" s="54">
        <f t="shared" si="67"/>
        <v>451.5</v>
      </c>
      <c r="E161" s="55">
        <f t="shared" si="68"/>
        <v>17.589926796295792</v>
      </c>
      <c r="F161" s="53">
        <v>2295.25</v>
      </c>
      <c r="G161" s="53">
        <v>2698.92</v>
      </c>
      <c r="H161" s="54">
        <f t="shared" si="69"/>
        <v>403.67000000000007</v>
      </c>
      <c r="I161" s="54">
        <f t="shared" si="70"/>
        <v>17.587190937806341</v>
      </c>
      <c r="J161" s="53">
        <v>271.56</v>
      </c>
      <c r="K161" s="53">
        <v>319.39</v>
      </c>
      <c r="L161" s="54">
        <f t="shared" si="71"/>
        <v>47.829999999999984</v>
      </c>
      <c r="M161" s="55">
        <f t="shared" si="72"/>
        <v>17.613050522904693</v>
      </c>
      <c r="N161" s="53">
        <v>2419.86</v>
      </c>
      <c r="O161" s="53">
        <f t="shared" si="73"/>
        <v>2379.5300000000002</v>
      </c>
      <c r="P161" s="54">
        <f t="shared" si="74"/>
        <v>-40.329999999999927</v>
      </c>
      <c r="Q161" s="55">
        <f t="shared" si="75"/>
        <v>-1.6666253419619286</v>
      </c>
    </row>
    <row r="162" spans="1:17" ht="25.5" customHeight="1">
      <c r="A162" s="29" t="s">
        <v>10</v>
      </c>
      <c r="B162" s="53">
        <v>2668.02</v>
      </c>
      <c r="C162" s="53">
        <f t="shared" si="66"/>
        <v>2989.41</v>
      </c>
      <c r="D162" s="54">
        <f t="shared" si="67"/>
        <v>321.38999999999987</v>
      </c>
      <c r="E162" s="55">
        <f t="shared" si="68"/>
        <v>12.046011649088083</v>
      </c>
      <c r="F162" s="53">
        <v>2448.14</v>
      </c>
      <c r="G162" s="53">
        <v>2674.93</v>
      </c>
      <c r="H162" s="54">
        <f t="shared" si="69"/>
        <v>226.78999999999996</v>
      </c>
      <c r="I162" s="54">
        <f t="shared" si="70"/>
        <v>9.2637675949904814</v>
      </c>
      <c r="J162" s="53">
        <v>219.88</v>
      </c>
      <c r="K162" s="53">
        <v>314.48</v>
      </c>
      <c r="L162" s="54">
        <f t="shared" si="71"/>
        <v>94.600000000000023</v>
      </c>
      <c r="M162" s="55">
        <f t="shared" si="72"/>
        <v>43.023467345825004</v>
      </c>
      <c r="N162" s="53">
        <v>2171.7399999999998</v>
      </c>
      <c r="O162" s="53">
        <f t="shared" si="73"/>
        <v>2360.4499999999998</v>
      </c>
      <c r="P162" s="53">
        <f t="shared" si="74"/>
        <v>188.71000000000004</v>
      </c>
      <c r="Q162" s="55">
        <f t="shared" si="75"/>
        <v>8.6893458701317865</v>
      </c>
    </row>
    <row r="163" spans="1:17" ht="25.5" customHeight="1">
      <c r="A163" s="29" t="s">
        <v>11</v>
      </c>
      <c r="B163" s="53">
        <v>2237.37</v>
      </c>
      <c r="C163" s="53">
        <f t="shared" si="66"/>
        <v>2928.34</v>
      </c>
      <c r="D163" s="54">
        <f t="shared" si="67"/>
        <v>690.97000000000025</v>
      </c>
      <c r="E163" s="55">
        <f t="shared" si="68"/>
        <v>30.883135109525931</v>
      </c>
      <c r="F163" s="53">
        <v>2099.5</v>
      </c>
      <c r="G163" s="53">
        <v>2588.04</v>
      </c>
      <c r="H163" s="54">
        <f t="shared" si="69"/>
        <v>488.53999999999996</v>
      </c>
      <c r="I163" s="54">
        <f t="shared" si="70"/>
        <v>23.269349845201237</v>
      </c>
      <c r="J163" s="53">
        <v>137.87</v>
      </c>
      <c r="K163" s="53">
        <v>340.3</v>
      </c>
      <c r="L163" s="54">
        <f t="shared" si="71"/>
        <v>202.43</v>
      </c>
      <c r="M163" s="55">
        <f t="shared" si="72"/>
        <v>146.82672082396459</v>
      </c>
      <c r="N163" s="53">
        <v>2055.8000000000002</v>
      </c>
      <c r="O163" s="53">
        <f t="shared" si="73"/>
        <v>2247.7399999999998</v>
      </c>
      <c r="P163" s="53">
        <f t="shared" si="74"/>
        <v>191.9399999999996</v>
      </c>
      <c r="Q163" s="55">
        <f t="shared" si="75"/>
        <v>9.3365113337873122</v>
      </c>
    </row>
    <row r="164" spans="1:17" ht="25.5" customHeight="1">
      <c r="A164" s="29" t="s">
        <v>12</v>
      </c>
      <c r="B164" s="53">
        <v>2370.31</v>
      </c>
      <c r="C164" s="53">
        <f t="shared" si="66"/>
        <v>2948.3700000000003</v>
      </c>
      <c r="D164" s="54">
        <f t="shared" si="67"/>
        <v>578.0600000000004</v>
      </c>
      <c r="E164" s="55">
        <f t="shared" si="68"/>
        <v>24.38752736983772</v>
      </c>
      <c r="F164" s="53">
        <v>2130.34</v>
      </c>
      <c r="G164" s="53">
        <v>2519.3000000000002</v>
      </c>
      <c r="H164" s="54">
        <f t="shared" si="69"/>
        <v>388.96000000000004</v>
      </c>
      <c r="I164" s="54">
        <f t="shared" si="70"/>
        <v>18.258118422411446</v>
      </c>
      <c r="J164" s="53">
        <v>239.97</v>
      </c>
      <c r="K164" s="53">
        <v>429.07</v>
      </c>
      <c r="L164" s="54">
        <f t="shared" si="71"/>
        <v>189.1</v>
      </c>
      <c r="M164" s="55">
        <f t="shared" si="72"/>
        <v>78.801516856273707</v>
      </c>
      <c r="N164" s="53">
        <v>2193.37</v>
      </c>
      <c r="O164" s="53">
        <f t="shared" si="73"/>
        <v>2090.23</v>
      </c>
      <c r="P164" s="53">
        <f t="shared" si="74"/>
        <v>-103.13999999999987</v>
      </c>
      <c r="Q164" s="55">
        <f t="shared" si="75"/>
        <v>-4.7023530001778031</v>
      </c>
    </row>
    <row r="165" spans="1:17" ht="25.5" customHeight="1">
      <c r="A165" s="29" t="s">
        <v>13</v>
      </c>
      <c r="B165" s="53">
        <v>2690.59</v>
      </c>
      <c r="C165" s="53">
        <f t="shared" si="66"/>
        <v>2767.6800000000003</v>
      </c>
      <c r="D165" s="54">
        <f t="shared" si="67"/>
        <v>77.090000000000146</v>
      </c>
      <c r="E165" s="55">
        <f t="shared" si="68"/>
        <v>2.8651708361363175</v>
      </c>
      <c r="F165" s="53">
        <v>2337.0300000000002</v>
      </c>
      <c r="G165" s="53">
        <v>2421.0100000000002</v>
      </c>
      <c r="H165" s="54">
        <f t="shared" si="69"/>
        <v>83.980000000000018</v>
      </c>
      <c r="I165" s="54">
        <f t="shared" si="70"/>
        <v>3.593449805950288</v>
      </c>
      <c r="J165" s="53">
        <v>353.56</v>
      </c>
      <c r="K165" s="53">
        <v>346.67</v>
      </c>
      <c r="L165" s="54">
        <f t="shared" si="71"/>
        <v>-6.8899999999999864</v>
      </c>
      <c r="M165" s="55">
        <f t="shared" si="72"/>
        <v>-1.9487498585812837</v>
      </c>
      <c r="N165" s="53">
        <v>1963.19</v>
      </c>
      <c r="O165" s="53">
        <f t="shared" si="73"/>
        <v>2074.34</v>
      </c>
      <c r="P165" s="53">
        <f t="shared" si="74"/>
        <v>111.15000000000009</v>
      </c>
      <c r="Q165" s="55">
        <f t="shared" si="75"/>
        <v>5.6617036557847218</v>
      </c>
    </row>
    <row r="166" spans="1:17" ht="25.5" customHeight="1">
      <c r="A166" s="44" t="s">
        <v>26</v>
      </c>
      <c r="B166" s="45">
        <f>SUM(B154:B165)</f>
        <v>31628.100000000002</v>
      </c>
      <c r="C166" s="45">
        <f>SUM(C154:C165)</f>
        <v>33919.08</v>
      </c>
      <c r="D166" s="56">
        <f>C166-B166</f>
        <v>2290.9799999999996</v>
      </c>
      <c r="E166" s="47">
        <f>(C166-B166)*100/B166</f>
        <v>7.243495499255407</v>
      </c>
      <c r="F166" s="45">
        <f>SUM(F154:F165)</f>
        <v>27874.12</v>
      </c>
      <c r="G166" s="45">
        <f>SUM(G154:G165)</f>
        <v>29926.39</v>
      </c>
      <c r="H166" s="56">
        <f>G166-F166</f>
        <v>2052.2700000000004</v>
      </c>
      <c r="I166" s="46">
        <f>(G166-F166)*100/F166</f>
        <v>7.3626360222313769</v>
      </c>
      <c r="J166" s="45">
        <f>SUM(J154:J165)</f>
        <v>3754.2799999999993</v>
      </c>
      <c r="K166" s="45">
        <f>SUM(K154:K165)</f>
        <v>3992.69</v>
      </c>
      <c r="L166" s="46">
        <f>K166-J166</f>
        <v>238.41000000000076</v>
      </c>
      <c r="M166" s="57">
        <f>(K166-J166)*100/J166</f>
        <v>6.3503521314340112</v>
      </c>
      <c r="N166" s="45">
        <f>SUM(N154:N165)</f>
        <v>25060.499999999996</v>
      </c>
      <c r="O166" s="45">
        <f>SUM(O154:O165)</f>
        <v>25933.699999999997</v>
      </c>
      <c r="P166" s="46">
        <f>O166-N166</f>
        <v>873.20000000000073</v>
      </c>
      <c r="Q166" s="47">
        <f>O166-O166*100/N166</f>
        <v>25830.215632170144</v>
      </c>
    </row>
    <row r="167" spans="1:17" ht="25.5" customHeight="1">
      <c r="A167" s="30" t="s">
        <v>28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</row>
    <row r="168" spans="1:17" ht="25.5" customHeight="1">
      <c r="A168" s="43"/>
      <c r="B168" s="43" t="s">
        <v>29</v>
      </c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5"/>
      <c r="Q168" s="6"/>
    </row>
    <row r="169" spans="1:17" ht="25.5" hidden="1" customHeight="1"/>
    <row r="170" spans="1:17" ht="25.5" hidden="1" customHeight="1"/>
    <row r="171" spans="1:17" ht="25.5" hidden="1" customHeight="1"/>
    <row r="172" spans="1:17" ht="25.5" hidden="1" customHeight="1"/>
    <row r="173" spans="1:17" ht="25.5" hidden="1" customHeight="1"/>
    <row r="174" spans="1:17" ht="25.5" hidden="1" customHeight="1"/>
    <row r="175" spans="1:17" ht="25.5" hidden="1" customHeight="1"/>
    <row r="176" spans="1:17" ht="25.5" customHeight="1">
      <c r="A176" s="58" t="s">
        <v>0</v>
      </c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</row>
    <row r="177" spans="1:17" ht="25.5" customHeight="1">
      <c r="A177" s="58" t="s">
        <v>33</v>
      </c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</row>
    <row r="178" spans="1:17" ht="25.5" hidden="1" customHeight="1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</row>
    <row r="179" spans="1:17" ht="25.5" customHeight="1">
      <c r="A179" s="11"/>
      <c r="B179" s="61" t="s">
        <v>17</v>
      </c>
      <c r="C179" s="61"/>
      <c r="D179" s="61"/>
      <c r="E179" s="61"/>
      <c r="F179" s="61" t="s">
        <v>18</v>
      </c>
      <c r="G179" s="61"/>
      <c r="H179" s="61"/>
      <c r="I179" s="61"/>
      <c r="J179" s="61" t="s">
        <v>19</v>
      </c>
      <c r="K179" s="61"/>
      <c r="L179" s="61"/>
      <c r="M179" s="61"/>
      <c r="N179" s="61" t="s">
        <v>20</v>
      </c>
      <c r="O179" s="61"/>
      <c r="P179" s="61"/>
      <c r="Q179" s="61"/>
    </row>
    <row r="180" spans="1:17" ht="25.5" customHeight="1">
      <c r="A180" s="29" t="s">
        <v>1</v>
      </c>
      <c r="B180" s="49">
        <v>2565</v>
      </c>
      <c r="C180" s="50">
        <v>2566</v>
      </c>
      <c r="D180" s="29" t="s">
        <v>16</v>
      </c>
      <c r="E180" s="51" t="s">
        <v>22</v>
      </c>
      <c r="F180" s="49">
        <v>2565</v>
      </c>
      <c r="G180" s="52">
        <v>2566</v>
      </c>
      <c r="H180" s="29" t="s">
        <v>16</v>
      </c>
      <c r="I180" s="51" t="s">
        <v>22</v>
      </c>
      <c r="J180" s="49">
        <v>2565</v>
      </c>
      <c r="K180" s="52">
        <v>2566</v>
      </c>
      <c r="L180" s="29" t="s">
        <v>16</v>
      </c>
      <c r="M180" s="51" t="s">
        <v>22</v>
      </c>
      <c r="N180" s="49">
        <v>2565</v>
      </c>
      <c r="O180" s="52">
        <v>2566</v>
      </c>
      <c r="P180" s="29" t="s">
        <v>16</v>
      </c>
      <c r="Q180" s="51" t="s">
        <v>22</v>
      </c>
    </row>
    <row r="181" spans="1:17" ht="25.5" customHeight="1">
      <c r="A181" s="29" t="s">
        <v>2</v>
      </c>
      <c r="B181" s="53">
        <v>2607.9899999999998</v>
      </c>
      <c r="C181" s="53">
        <f>G181+K181</f>
        <v>2634.69</v>
      </c>
      <c r="D181" s="54">
        <f>C181-B181</f>
        <v>26.700000000000273</v>
      </c>
      <c r="E181" s="55">
        <f>(C181-B181)*100/B181</f>
        <v>1.0237769316600245</v>
      </c>
      <c r="F181" s="53">
        <v>2334.9</v>
      </c>
      <c r="G181" s="53">
        <v>2238.1</v>
      </c>
      <c r="H181" s="54">
        <f>G181-F181</f>
        <v>-96.800000000000182</v>
      </c>
      <c r="I181" s="54">
        <f>(G181-F181)*100/F181</f>
        <v>-4.1457878281725202</v>
      </c>
      <c r="J181" s="53">
        <v>273.08999999999997</v>
      </c>
      <c r="K181" s="53">
        <v>396.59</v>
      </c>
      <c r="L181" s="54">
        <f>K181-J181</f>
        <v>123.5</v>
      </c>
      <c r="M181" s="55">
        <f>(K181-J181)*100/J181</f>
        <v>45.223186495294598</v>
      </c>
      <c r="N181" s="53">
        <v>2061.81</v>
      </c>
      <c r="O181" s="53">
        <f>G181-K181</f>
        <v>1841.51</v>
      </c>
      <c r="P181" s="54">
        <f>O181-N181</f>
        <v>-220.29999999999995</v>
      </c>
      <c r="Q181" s="55">
        <f>(O181-N181)*100/N181</f>
        <v>-10.684786668024696</v>
      </c>
    </row>
    <row r="182" spans="1:17" ht="25.5" customHeight="1">
      <c r="A182" s="29" t="s">
        <v>3</v>
      </c>
      <c r="B182" s="53">
        <v>2671.32</v>
      </c>
      <c r="C182" s="53">
        <f t="shared" ref="C182:C192" si="76">G182+K182</f>
        <v>2663.23</v>
      </c>
      <c r="D182" s="54">
        <f t="shared" ref="D182:D192" si="77">C182-B182</f>
        <v>-8.0900000000001455</v>
      </c>
      <c r="E182" s="55">
        <f t="shared" ref="E182:E192" si="78">(C182-B182)*100/B182</f>
        <v>-0.30284653280026896</v>
      </c>
      <c r="F182" s="53">
        <v>2360.5500000000002</v>
      </c>
      <c r="G182" s="53">
        <v>2209.06</v>
      </c>
      <c r="H182" s="54">
        <f t="shared" ref="H182:H192" si="79">G182-F182</f>
        <v>-151.49000000000024</v>
      </c>
      <c r="I182" s="54">
        <f t="shared" ref="I182:I193" si="80">(G182-F182)*100/F182</f>
        <v>-6.4175721759759474</v>
      </c>
      <c r="J182" s="53">
        <v>310.77</v>
      </c>
      <c r="K182" s="53">
        <v>454.17</v>
      </c>
      <c r="L182" s="54">
        <f t="shared" ref="L182:L193" si="81">K182-J182</f>
        <v>143.40000000000003</v>
      </c>
      <c r="M182" s="55">
        <f t="shared" ref="M182:M192" si="82">(K182-J182)*100/J182</f>
        <v>46.143450139974917</v>
      </c>
      <c r="N182" s="53">
        <v>2049.7800000000002</v>
      </c>
      <c r="O182" s="53">
        <f t="shared" ref="O182:O192" si="83">G182-K182</f>
        <v>1754.8899999999999</v>
      </c>
      <c r="P182" s="54">
        <f t="shared" ref="P182:P193" si="84">O182-N182</f>
        <v>-294.89000000000033</v>
      </c>
      <c r="Q182" s="55">
        <f t="shared" ref="Q182:Q193" si="85">(O182-N182)*100/N182</f>
        <v>-14.386421957478378</v>
      </c>
    </row>
    <row r="183" spans="1:17" ht="25.5" customHeight="1">
      <c r="A183" s="29" t="s">
        <v>4</v>
      </c>
      <c r="B183" s="53">
        <v>2850.55</v>
      </c>
      <c r="C183" s="53">
        <f t="shared" si="76"/>
        <v>2867.62</v>
      </c>
      <c r="D183" s="54">
        <f t="shared" si="77"/>
        <v>17.069999999999709</v>
      </c>
      <c r="E183" s="55">
        <f t="shared" si="78"/>
        <v>0.5988318043886165</v>
      </c>
      <c r="F183" s="53">
        <v>2476.5700000000002</v>
      </c>
      <c r="G183" s="53">
        <v>2461.17</v>
      </c>
      <c r="H183" s="54">
        <f t="shared" si="79"/>
        <v>-15.400000000000091</v>
      </c>
      <c r="I183" s="54">
        <f t="shared" si="80"/>
        <v>-0.62182776985912325</v>
      </c>
      <c r="J183" s="53">
        <v>373.98</v>
      </c>
      <c r="K183" s="53">
        <v>406.45</v>
      </c>
      <c r="L183" s="54">
        <f t="shared" si="81"/>
        <v>32.46999999999997</v>
      </c>
      <c r="M183" s="55">
        <f t="shared" si="82"/>
        <v>8.6822824749986545</v>
      </c>
      <c r="N183" s="53">
        <v>2102.59</v>
      </c>
      <c r="O183" s="53">
        <f t="shared" si="83"/>
        <v>2054.7200000000003</v>
      </c>
      <c r="P183" s="54">
        <f t="shared" si="84"/>
        <v>-47.869999999999891</v>
      </c>
      <c r="Q183" s="55">
        <f t="shared" si="85"/>
        <v>-2.2767158599631827</v>
      </c>
    </row>
    <row r="184" spans="1:17" ht="25.5" customHeight="1">
      <c r="A184" s="29" t="s">
        <v>5</v>
      </c>
      <c r="B184" s="53">
        <v>2709.59</v>
      </c>
      <c r="C184" s="53">
        <f t="shared" si="76"/>
        <v>2751.7000000000003</v>
      </c>
      <c r="D184" s="54">
        <f t="shared" si="77"/>
        <v>42.110000000000127</v>
      </c>
      <c r="E184" s="55">
        <f t="shared" si="78"/>
        <v>1.5541096623474446</v>
      </c>
      <c r="F184" s="53">
        <v>2352.37</v>
      </c>
      <c r="G184" s="53">
        <v>2388.5500000000002</v>
      </c>
      <c r="H184" s="54">
        <f t="shared" si="79"/>
        <v>36.180000000000291</v>
      </c>
      <c r="I184" s="54">
        <f t="shared" si="80"/>
        <v>1.5380233551694797</v>
      </c>
      <c r="J184" s="53">
        <v>357.22</v>
      </c>
      <c r="K184" s="53">
        <v>363.15</v>
      </c>
      <c r="L184" s="54">
        <f t="shared" si="81"/>
        <v>5.92999999999995</v>
      </c>
      <c r="M184" s="55">
        <f t="shared" si="82"/>
        <v>1.6600414310508789</v>
      </c>
      <c r="N184" s="53">
        <v>1995.15</v>
      </c>
      <c r="O184" s="53">
        <f t="shared" si="83"/>
        <v>2025.4</v>
      </c>
      <c r="P184" s="54">
        <f t="shared" si="84"/>
        <v>30.25</v>
      </c>
      <c r="Q184" s="55">
        <f t="shared" si="85"/>
        <v>1.5161767285667744</v>
      </c>
    </row>
    <row r="185" spans="1:17" ht="25.5" customHeight="1">
      <c r="A185" s="29" t="s">
        <v>6</v>
      </c>
      <c r="B185" s="53">
        <v>2721.44</v>
      </c>
      <c r="C185" s="53">
        <f t="shared" si="76"/>
        <v>2651.14</v>
      </c>
      <c r="D185" s="54">
        <f t="shared" si="77"/>
        <v>-70.300000000000182</v>
      </c>
      <c r="E185" s="55">
        <f t="shared" si="78"/>
        <v>-2.5831912516902884</v>
      </c>
      <c r="F185" s="53">
        <v>2431.5100000000002</v>
      </c>
      <c r="G185" s="53">
        <v>2270.14</v>
      </c>
      <c r="H185" s="54">
        <f t="shared" si="79"/>
        <v>-161.37000000000035</v>
      </c>
      <c r="I185" s="54">
        <f t="shared" si="80"/>
        <v>-6.6366167525529542</v>
      </c>
      <c r="J185" s="53">
        <v>289.93</v>
      </c>
      <c r="K185" s="53">
        <v>381</v>
      </c>
      <c r="L185" s="54">
        <f t="shared" si="81"/>
        <v>91.07</v>
      </c>
      <c r="M185" s="55">
        <f t="shared" si="82"/>
        <v>31.411030248680714</v>
      </c>
      <c r="N185" s="53">
        <v>2141.58</v>
      </c>
      <c r="O185" s="53">
        <f t="shared" si="83"/>
        <v>1889.1399999999999</v>
      </c>
      <c r="P185" s="54">
        <f t="shared" si="84"/>
        <v>-252.44000000000005</v>
      </c>
      <c r="Q185" s="55">
        <f t="shared" si="85"/>
        <v>-11.787558718329462</v>
      </c>
    </row>
    <row r="186" spans="1:17" ht="25.5" customHeight="1">
      <c r="A186" s="29" t="s">
        <v>7</v>
      </c>
      <c r="B186" s="53">
        <v>3190.37</v>
      </c>
      <c r="C186" s="53">
        <f t="shared" si="76"/>
        <v>3015.96</v>
      </c>
      <c r="D186" s="54">
        <f t="shared" si="77"/>
        <v>-174.40999999999985</v>
      </c>
      <c r="E186" s="55">
        <f t="shared" si="78"/>
        <v>-5.4667640430420255</v>
      </c>
      <c r="F186" s="53">
        <v>2826.74</v>
      </c>
      <c r="G186" s="53">
        <v>2576.19</v>
      </c>
      <c r="H186" s="54">
        <f t="shared" si="79"/>
        <v>-250.54999999999973</v>
      </c>
      <c r="I186" s="54">
        <f t="shared" si="80"/>
        <v>-8.8635672187749748</v>
      </c>
      <c r="J186" s="53">
        <v>363.63</v>
      </c>
      <c r="K186" s="53">
        <v>439.77</v>
      </c>
      <c r="L186" s="54">
        <f t="shared" si="81"/>
        <v>76.139999999999986</v>
      </c>
      <c r="M186" s="55">
        <f t="shared" si="82"/>
        <v>20.938866430162523</v>
      </c>
      <c r="N186" s="53">
        <v>2463.11</v>
      </c>
      <c r="O186" s="53">
        <f t="shared" si="83"/>
        <v>2136.42</v>
      </c>
      <c r="P186" s="54">
        <f t="shared" si="84"/>
        <v>-326.69000000000005</v>
      </c>
      <c r="Q186" s="55">
        <f t="shared" si="85"/>
        <v>-13.263313453317149</v>
      </c>
    </row>
    <row r="187" spans="1:17" ht="25.5" customHeight="1">
      <c r="A187" s="29" t="s">
        <v>8</v>
      </c>
      <c r="B187" s="53">
        <v>2515.71</v>
      </c>
      <c r="C187" s="53">
        <f t="shared" si="76"/>
        <v>2342.09</v>
      </c>
      <c r="D187" s="54">
        <f t="shared" si="77"/>
        <v>-173.61999999999989</v>
      </c>
      <c r="E187" s="55">
        <f t="shared" si="78"/>
        <v>-6.9014314050506576</v>
      </c>
      <c r="F187" s="53">
        <v>2241.5500000000002</v>
      </c>
      <c r="G187" s="53">
        <v>2071.92</v>
      </c>
      <c r="H187" s="54">
        <f t="shared" si="79"/>
        <v>-169.63000000000011</v>
      </c>
      <c r="I187" s="54">
        <f t="shared" si="80"/>
        <v>-7.5675313956860251</v>
      </c>
      <c r="J187" s="53">
        <v>274.16000000000003</v>
      </c>
      <c r="K187" s="53">
        <v>270.17</v>
      </c>
      <c r="L187" s="54">
        <f t="shared" si="81"/>
        <v>-3.9900000000000091</v>
      </c>
      <c r="M187" s="55">
        <f t="shared" si="82"/>
        <v>-1.4553545374963557</v>
      </c>
      <c r="N187" s="53">
        <v>1967.39</v>
      </c>
      <c r="O187" s="53">
        <f t="shared" si="83"/>
        <v>1801.75</v>
      </c>
      <c r="P187" s="54">
        <f t="shared" si="84"/>
        <v>-165.6400000000001</v>
      </c>
      <c r="Q187" s="55">
        <f t="shared" si="85"/>
        <v>-8.4192763000726902</v>
      </c>
    </row>
    <row r="188" spans="1:17" ht="25.5" customHeight="1">
      <c r="A188" s="29" t="s">
        <v>9</v>
      </c>
      <c r="B188" s="53">
        <v>3018.31</v>
      </c>
      <c r="C188" s="53">
        <f t="shared" si="76"/>
        <v>2654.79</v>
      </c>
      <c r="D188" s="54">
        <f t="shared" si="77"/>
        <v>-363.52</v>
      </c>
      <c r="E188" s="55">
        <f t="shared" si="78"/>
        <v>-12.043825849564822</v>
      </c>
      <c r="F188" s="53">
        <v>2698.92</v>
      </c>
      <c r="G188" s="53">
        <v>2257.39</v>
      </c>
      <c r="H188" s="54">
        <f t="shared" si="79"/>
        <v>-441.5300000000002</v>
      </c>
      <c r="I188" s="54">
        <f t="shared" si="80"/>
        <v>-16.359506765669238</v>
      </c>
      <c r="J188" s="53">
        <v>319.39</v>
      </c>
      <c r="K188" s="53">
        <v>397.4</v>
      </c>
      <c r="L188" s="54">
        <f t="shared" si="81"/>
        <v>78.009999999999991</v>
      </c>
      <c r="M188" s="55">
        <f t="shared" si="82"/>
        <v>24.424684554932838</v>
      </c>
      <c r="N188" s="53">
        <v>2379.5300000000002</v>
      </c>
      <c r="O188" s="53">
        <f t="shared" si="83"/>
        <v>1859.9899999999998</v>
      </c>
      <c r="P188" s="54">
        <f t="shared" si="84"/>
        <v>-519.54000000000042</v>
      </c>
      <c r="Q188" s="55">
        <f t="shared" si="85"/>
        <v>-21.833723466398844</v>
      </c>
    </row>
    <row r="189" spans="1:17" ht="25.5" customHeight="1">
      <c r="A189" s="29" t="s">
        <v>10</v>
      </c>
      <c r="B189" s="53">
        <v>2989.41</v>
      </c>
      <c r="C189" s="53">
        <f t="shared" si="76"/>
        <v>2722.27</v>
      </c>
      <c r="D189" s="54">
        <f t="shared" si="77"/>
        <v>-267.13999999999987</v>
      </c>
      <c r="E189" s="55">
        <f t="shared" si="78"/>
        <v>-8.9362114932377921</v>
      </c>
      <c r="F189" s="53">
        <v>2674.93</v>
      </c>
      <c r="G189" s="53">
        <v>2342.67</v>
      </c>
      <c r="H189" s="54">
        <f t="shared" si="79"/>
        <v>-332.25999999999976</v>
      </c>
      <c r="I189" s="54">
        <f t="shared" si="80"/>
        <v>-12.421259621747105</v>
      </c>
      <c r="J189" s="53">
        <v>314.48</v>
      </c>
      <c r="K189" s="53">
        <v>379.6</v>
      </c>
      <c r="L189" s="54">
        <f t="shared" si="81"/>
        <v>65.12</v>
      </c>
      <c r="M189" s="55">
        <f t="shared" si="82"/>
        <v>20.707199185957769</v>
      </c>
      <c r="N189" s="53">
        <v>2360.4499999999998</v>
      </c>
      <c r="O189" s="53">
        <f t="shared" si="83"/>
        <v>1963.0700000000002</v>
      </c>
      <c r="P189" s="53">
        <f t="shared" si="84"/>
        <v>-397.37999999999965</v>
      </c>
      <c r="Q189" s="55">
        <f t="shared" si="85"/>
        <v>-16.834925543858148</v>
      </c>
    </row>
    <row r="190" spans="1:17" ht="25.5" customHeight="1">
      <c r="A190" s="29" t="s">
        <v>11</v>
      </c>
      <c r="B190" s="53">
        <v>2928.34</v>
      </c>
      <c r="C190" s="53">
        <f t="shared" si="76"/>
        <v>2350.41</v>
      </c>
      <c r="D190" s="54">
        <f t="shared" si="77"/>
        <v>-577.93000000000029</v>
      </c>
      <c r="E190" s="55">
        <f t="shared" si="78"/>
        <v>-19.735754727934605</v>
      </c>
      <c r="F190" s="53">
        <v>2588.04</v>
      </c>
      <c r="G190" s="53">
        <v>2031.35</v>
      </c>
      <c r="H190" s="54">
        <f t="shared" si="79"/>
        <v>-556.69000000000005</v>
      </c>
      <c r="I190" s="54">
        <f t="shared" si="80"/>
        <v>-21.510100307568663</v>
      </c>
      <c r="J190" s="53">
        <v>340.3</v>
      </c>
      <c r="K190" s="53">
        <v>319.06</v>
      </c>
      <c r="L190" s="54">
        <f t="shared" si="81"/>
        <v>-21.240000000000009</v>
      </c>
      <c r="M190" s="55">
        <f t="shared" si="82"/>
        <v>-6.2415515721422299</v>
      </c>
      <c r="N190" s="53">
        <v>2247.7399999999998</v>
      </c>
      <c r="O190" s="53">
        <f t="shared" si="83"/>
        <v>1712.29</v>
      </c>
      <c r="P190" s="53">
        <f t="shared" si="84"/>
        <v>-535.44999999999982</v>
      </c>
      <c r="Q190" s="55">
        <f t="shared" si="85"/>
        <v>-23.821705357381187</v>
      </c>
    </row>
    <row r="191" spans="1:17" ht="25.5" customHeight="1">
      <c r="A191" s="29" t="s">
        <v>12</v>
      </c>
      <c r="B191" s="53">
        <v>2948.37</v>
      </c>
      <c r="C191" s="53">
        <f t="shared" si="76"/>
        <v>2699.25</v>
      </c>
      <c r="D191" s="54">
        <f t="shared" si="77"/>
        <v>-249.11999999999989</v>
      </c>
      <c r="E191" s="55">
        <f t="shared" si="78"/>
        <v>-8.4494144222061642</v>
      </c>
      <c r="F191" s="53">
        <v>2519.3000000000002</v>
      </c>
      <c r="G191" s="53">
        <v>2376.0300000000002</v>
      </c>
      <c r="H191" s="54">
        <f t="shared" si="79"/>
        <v>-143.26999999999998</v>
      </c>
      <c r="I191" s="54">
        <f t="shared" si="80"/>
        <v>-5.6868971539713398</v>
      </c>
      <c r="J191" s="53">
        <v>429.07</v>
      </c>
      <c r="K191" s="53">
        <v>323.22000000000003</v>
      </c>
      <c r="L191" s="54">
        <f t="shared" si="81"/>
        <v>-105.84999999999997</v>
      </c>
      <c r="M191" s="55">
        <f t="shared" si="82"/>
        <v>-24.669634325401443</v>
      </c>
      <c r="N191" s="53">
        <v>2090.23</v>
      </c>
      <c r="O191" s="53">
        <f t="shared" si="83"/>
        <v>2052.8100000000004</v>
      </c>
      <c r="P191" s="53">
        <f t="shared" si="84"/>
        <v>-37.419999999999618</v>
      </c>
      <c r="Q191" s="55">
        <f t="shared" si="85"/>
        <v>-1.7902336106552685</v>
      </c>
    </row>
    <row r="192" spans="1:17" ht="25.5" customHeight="1">
      <c r="A192" s="29" t="s">
        <v>13</v>
      </c>
      <c r="B192" s="53">
        <v>2767.68</v>
      </c>
      <c r="C192" s="53">
        <f t="shared" si="76"/>
        <v>2535.75</v>
      </c>
      <c r="D192" s="54">
        <f t="shared" si="77"/>
        <v>-231.92999999999984</v>
      </c>
      <c r="E192" s="55">
        <f t="shared" si="78"/>
        <v>-8.3799427679500464</v>
      </c>
      <c r="F192" s="53">
        <v>2421.0100000000002</v>
      </c>
      <c r="G192" s="53">
        <v>2193.0300000000002</v>
      </c>
      <c r="H192" s="54">
        <f t="shared" si="79"/>
        <v>-227.98000000000002</v>
      </c>
      <c r="I192" s="54">
        <f t="shared" si="80"/>
        <v>-9.4167310337421153</v>
      </c>
      <c r="J192" s="53">
        <v>346.67</v>
      </c>
      <c r="K192" s="53">
        <v>342.72</v>
      </c>
      <c r="L192" s="54">
        <f t="shared" si="81"/>
        <v>-3.9499999999999886</v>
      </c>
      <c r="M192" s="55">
        <f t="shared" si="82"/>
        <v>-1.1394121210372943</v>
      </c>
      <c r="N192" s="53">
        <v>2074.34</v>
      </c>
      <c r="O192" s="53">
        <f t="shared" si="83"/>
        <v>1850.3100000000002</v>
      </c>
      <c r="P192" s="53">
        <f t="shared" si="84"/>
        <v>-224.02999999999997</v>
      </c>
      <c r="Q192" s="55">
        <f t="shared" si="85"/>
        <v>-10.800061706374073</v>
      </c>
    </row>
    <row r="193" spans="1:17" ht="25.5" customHeight="1">
      <c r="A193" s="44" t="s">
        <v>26</v>
      </c>
      <c r="B193" s="45">
        <v>33919.08</v>
      </c>
      <c r="C193" s="45">
        <f>SUM(C181:C192)</f>
        <v>31888.9</v>
      </c>
      <c r="D193" s="56">
        <f>C193-B193</f>
        <v>-2030.1800000000003</v>
      </c>
      <c r="E193" s="47">
        <f>(C193-B193)*100/B193</f>
        <v>-5.9853628105479277</v>
      </c>
      <c r="F193" s="45">
        <v>29926.39</v>
      </c>
      <c r="G193" s="45">
        <f>SUM(G181:G192)</f>
        <v>27415.599999999999</v>
      </c>
      <c r="H193" s="56">
        <f>G193-F193</f>
        <v>-2510.7900000000009</v>
      </c>
      <c r="I193" s="41">
        <f t="shared" si="80"/>
        <v>-8.3898859835750343</v>
      </c>
      <c r="J193" s="45">
        <v>3992.69</v>
      </c>
      <c r="K193" s="45">
        <f>SUM(K181:K192)</f>
        <v>4473.3</v>
      </c>
      <c r="L193" s="41">
        <f t="shared" si="81"/>
        <v>480.61000000000013</v>
      </c>
      <c r="M193" s="57">
        <f>(K193-J193)*100/J193</f>
        <v>12.037248070849481</v>
      </c>
      <c r="N193" s="45">
        <v>25933.7</v>
      </c>
      <c r="O193" s="45">
        <f>SUM(O181:O192)</f>
        <v>22942.300000000003</v>
      </c>
      <c r="P193" s="36">
        <f t="shared" si="84"/>
        <v>-2991.3999999999978</v>
      </c>
      <c r="Q193" s="42">
        <f t="shared" si="85"/>
        <v>-11.534798351180115</v>
      </c>
    </row>
    <row r="194" spans="1:17" ht="25.5" customHeight="1">
      <c r="A194" s="30" t="s">
        <v>28</v>
      </c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</row>
    <row r="195" spans="1:17" ht="25.5" customHeight="1">
      <c r="A195" s="43"/>
      <c r="B195" s="43" t="s">
        <v>29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5"/>
      <c r="Q195" s="6"/>
    </row>
    <row r="196" spans="1:17" ht="25.5" hidden="1" customHeight="1"/>
    <row r="197" spans="1:17" ht="25.5" hidden="1" customHeight="1"/>
    <row r="198" spans="1:17" ht="25.5" hidden="1" customHeight="1"/>
    <row r="199" spans="1:17" ht="25.5" hidden="1" customHeight="1"/>
    <row r="200" spans="1:17" ht="25.5" hidden="1" customHeight="1"/>
    <row r="201" spans="1:17" ht="25.5" hidden="1" customHeight="1"/>
    <row r="202" spans="1:17" ht="25.5" hidden="1" customHeight="1"/>
    <row r="203" spans="1:17" ht="25.5" customHeight="1">
      <c r="A203" s="58" t="s">
        <v>0</v>
      </c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</row>
    <row r="204" spans="1:17" ht="25.5" customHeight="1">
      <c r="A204" s="58" t="s">
        <v>34</v>
      </c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</row>
    <row r="205" spans="1:17" ht="25.5" hidden="1" customHeight="1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</row>
    <row r="206" spans="1:17" ht="25.5" customHeight="1">
      <c r="A206" s="11"/>
      <c r="B206" s="61" t="s">
        <v>17</v>
      </c>
      <c r="C206" s="61"/>
      <c r="D206" s="61"/>
      <c r="E206" s="61"/>
      <c r="F206" s="61" t="s">
        <v>18</v>
      </c>
      <c r="G206" s="61"/>
      <c r="H206" s="61"/>
      <c r="I206" s="61"/>
      <c r="J206" s="61" t="s">
        <v>19</v>
      </c>
      <c r="K206" s="61"/>
      <c r="L206" s="61"/>
      <c r="M206" s="61"/>
      <c r="N206" s="61" t="s">
        <v>20</v>
      </c>
      <c r="O206" s="61"/>
      <c r="P206" s="61"/>
      <c r="Q206" s="61"/>
    </row>
    <row r="207" spans="1:17" ht="25.5" customHeight="1">
      <c r="A207" s="29" t="s">
        <v>1</v>
      </c>
      <c r="B207" s="49">
        <v>2566</v>
      </c>
      <c r="C207" s="50">
        <v>2567</v>
      </c>
      <c r="D207" s="29" t="s">
        <v>16</v>
      </c>
      <c r="E207" s="51" t="s">
        <v>22</v>
      </c>
      <c r="F207" s="49">
        <v>2566</v>
      </c>
      <c r="G207" s="52">
        <v>2567</v>
      </c>
      <c r="H207" s="29" t="s">
        <v>16</v>
      </c>
      <c r="I207" s="51" t="s">
        <v>22</v>
      </c>
      <c r="J207" s="49">
        <v>2566</v>
      </c>
      <c r="K207" s="52">
        <v>2567</v>
      </c>
      <c r="L207" s="29" t="s">
        <v>16</v>
      </c>
      <c r="M207" s="51" t="s">
        <v>22</v>
      </c>
      <c r="N207" s="49">
        <v>2566</v>
      </c>
      <c r="O207" s="52">
        <v>2567</v>
      </c>
      <c r="P207" s="29" t="s">
        <v>16</v>
      </c>
      <c r="Q207" s="51" t="s">
        <v>22</v>
      </c>
    </row>
    <row r="208" spans="1:17" ht="25.5" customHeight="1">
      <c r="A208" s="29" t="s">
        <v>2</v>
      </c>
      <c r="B208" s="53">
        <v>2634.69</v>
      </c>
      <c r="C208" s="53">
        <f>G208+K208</f>
        <v>2084.35</v>
      </c>
      <c r="D208" s="54">
        <f>C208-B208</f>
        <v>-550.34000000000015</v>
      </c>
      <c r="E208" s="55">
        <f>(C208-B208)*100/B208</f>
        <v>-20.888225939294571</v>
      </c>
      <c r="F208" s="53">
        <v>2238.1</v>
      </c>
      <c r="G208" s="53">
        <v>1762.84</v>
      </c>
      <c r="H208" s="54">
        <f>G208-F208</f>
        <v>-475.26</v>
      </c>
      <c r="I208" s="54">
        <f>(G208-F208)*100/F208</f>
        <v>-21.234976095795542</v>
      </c>
      <c r="J208" s="53">
        <v>396.59</v>
      </c>
      <c r="K208" s="53">
        <v>321.51</v>
      </c>
      <c r="L208" s="54">
        <f>K208-J208</f>
        <v>-75.079999999999984</v>
      </c>
      <c r="M208" s="55">
        <f>(K208-J208)*100/J208</f>
        <v>-18.931390100607675</v>
      </c>
      <c r="N208" s="53">
        <v>2061.81</v>
      </c>
      <c r="O208" s="53">
        <f>G208-K208</f>
        <v>1441.33</v>
      </c>
      <c r="P208" s="54">
        <f>O208-N208</f>
        <v>-620.48</v>
      </c>
      <c r="Q208" s="55">
        <f>(O208-N208)*100/N208</f>
        <v>-30.093946580916768</v>
      </c>
    </row>
    <row r="209" spans="1:17" ht="25.5" customHeight="1">
      <c r="A209" s="29" t="s">
        <v>3</v>
      </c>
      <c r="B209" s="53">
        <v>2663.23</v>
      </c>
      <c r="C209" s="53">
        <f>G209+K209</f>
        <v>2337.04</v>
      </c>
      <c r="D209" s="54">
        <f t="shared" ref="D209:D219" si="86">C209-B209</f>
        <v>-326.19000000000005</v>
      </c>
      <c r="E209" s="55">
        <f t="shared" ref="E209:E219" si="87">(C209-B209)*100/B209</f>
        <v>-12.24790949335957</v>
      </c>
      <c r="F209" s="53">
        <v>2209.06</v>
      </c>
      <c r="G209" s="53">
        <v>2008.28</v>
      </c>
      <c r="H209" s="54">
        <f t="shared" ref="H209:H219" si="88">G209-F209</f>
        <v>-200.77999999999997</v>
      </c>
      <c r="I209" s="54">
        <f t="shared" ref="I209:I220" si="89">(G209-F209)*100/F209</f>
        <v>-9.0889337546286644</v>
      </c>
      <c r="J209" s="53">
        <v>454.17</v>
      </c>
      <c r="K209" s="53">
        <v>328.76</v>
      </c>
      <c r="L209" s="54">
        <f t="shared" ref="L209:L220" si="90">K209-J209</f>
        <v>-125.41000000000003</v>
      </c>
      <c r="M209" s="55">
        <f t="shared" ref="M209:M219" si="91">(K209-J209)*100/J209</f>
        <v>-27.613008344892883</v>
      </c>
      <c r="N209" s="53">
        <v>2049.7800000000002</v>
      </c>
      <c r="O209" s="53">
        <f t="shared" ref="O209:O219" si="92">G209-K209</f>
        <v>1679.52</v>
      </c>
      <c r="P209" s="54">
        <f t="shared" ref="P209:P220" si="93">O209-N209</f>
        <v>-370.26000000000022</v>
      </c>
      <c r="Q209" s="55">
        <f t="shared" ref="Q209:Q220" si="94">(O209-N209)*100/N209</f>
        <v>-18.063401926060365</v>
      </c>
    </row>
    <row r="210" spans="1:17" ht="25.5" customHeight="1">
      <c r="A210" s="29" t="s">
        <v>4</v>
      </c>
      <c r="B210" s="53">
        <v>2867.62</v>
      </c>
      <c r="C210" s="53">
        <f t="shared" ref="C210:C219" si="95">G210+K210</f>
        <v>2417.8399999999997</v>
      </c>
      <c r="D210" s="54">
        <f t="shared" si="86"/>
        <v>-449.7800000000002</v>
      </c>
      <c r="E210" s="55">
        <f t="shared" si="87"/>
        <v>-15.684783897448066</v>
      </c>
      <c r="F210" s="53">
        <v>2461.17</v>
      </c>
      <c r="G210" s="53">
        <v>2141.9899999999998</v>
      </c>
      <c r="H210" s="54">
        <f t="shared" si="88"/>
        <v>-319.18000000000029</v>
      </c>
      <c r="I210" s="54">
        <f t="shared" si="89"/>
        <v>-12.968628741614772</v>
      </c>
      <c r="J210" s="53">
        <v>406.45</v>
      </c>
      <c r="K210" s="53">
        <v>275.85000000000002</v>
      </c>
      <c r="L210" s="54">
        <f t="shared" si="90"/>
        <v>-130.59999999999997</v>
      </c>
      <c r="M210" s="55">
        <f t="shared" si="91"/>
        <v>-32.131873539180702</v>
      </c>
      <c r="N210" s="53">
        <v>2102.59</v>
      </c>
      <c r="O210" s="53">
        <f t="shared" si="92"/>
        <v>1866.1399999999999</v>
      </c>
      <c r="P210" s="54">
        <f t="shared" si="93"/>
        <v>-236.45000000000027</v>
      </c>
      <c r="Q210" s="55">
        <f t="shared" si="94"/>
        <v>-11.245654169381586</v>
      </c>
    </row>
    <row r="211" spans="1:17" ht="25.5" customHeight="1">
      <c r="A211" s="29" t="s">
        <v>5</v>
      </c>
      <c r="B211" s="53">
        <v>2751.7</v>
      </c>
      <c r="C211" s="53">
        <f t="shared" si="95"/>
        <v>2487.9399999999996</v>
      </c>
      <c r="D211" s="54">
        <f t="shared" si="86"/>
        <v>-263.76000000000022</v>
      </c>
      <c r="E211" s="55">
        <f t="shared" si="87"/>
        <v>-9.5853472398880779</v>
      </c>
      <c r="F211" s="53">
        <v>2388.5500000000002</v>
      </c>
      <c r="G211" s="53">
        <v>2159.1799999999998</v>
      </c>
      <c r="H211" s="54">
        <f t="shared" si="88"/>
        <v>-229.37000000000035</v>
      </c>
      <c r="I211" s="54">
        <f t="shared" si="89"/>
        <v>-9.6028971551778426</v>
      </c>
      <c r="J211" s="53">
        <v>363.15</v>
      </c>
      <c r="K211" s="53">
        <v>328.76</v>
      </c>
      <c r="L211" s="54">
        <f t="shared" si="90"/>
        <v>-34.389999999999986</v>
      </c>
      <c r="M211" s="55">
        <f t="shared" si="91"/>
        <v>-9.4699160126669391</v>
      </c>
      <c r="N211" s="53">
        <v>1995.15</v>
      </c>
      <c r="O211" s="53">
        <f t="shared" si="92"/>
        <v>1830.4199999999998</v>
      </c>
      <c r="P211" s="54">
        <f t="shared" si="93"/>
        <v>-164.73000000000025</v>
      </c>
      <c r="Q211" s="55">
        <f t="shared" si="94"/>
        <v>-8.2565220660100866</v>
      </c>
    </row>
    <row r="212" spans="1:17" ht="25.5" customHeight="1">
      <c r="A212" s="29" t="s">
        <v>6</v>
      </c>
      <c r="B212" s="53">
        <v>2651.14</v>
      </c>
      <c r="C212" s="53">
        <f t="shared" si="95"/>
        <v>2358.96</v>
      </c>
      <c r="D212" s="54">
        <f t="shared" si="86"/>
        <v>-292.17999999999984</v>
      </c>
      <c r="E212" s="55">
        <f t="shared" si="87"/>
        <v>-11.020919302639614</v>
      </c>
      <c r="F212" s="53">
        <v>2270.14</v>
      </c>
      <c r="G212" s="53">
        <v>2085.63</v>
      </c>
      <c r="H212" s="54">
        <f t="shared" si="88"/>
        <v>-184.50999999999976</v>
      </c>
      <c r="I212" s="54">
        <f t="shared" si="89"/>
        <v>-8.1276925652162326</v>
      </c>
      <c r="J212" s="53">
        <v>381</v>
      </c>
      <c r="K212" s="53">
        <v>273.33</v>
      </c>
      <c r="L212" s="54">
        <f t="shared" si="90"/>
        <v>-107.67000000000002</v>
      </c>
      <c r="M212" s="55">
        <f t="shared" si="91"/>
        <v>-28.259842519685044</v>
      </c>
      <c r="N212" s="53">
        <v>2141.58</v>
      </c>
      <c r="O212" s="53">
        <f t="shared" si="92"/>
        <v>1812.3000000000002</v>
      </c>
      <c r="P212" s="54">
        <f t="shared" si="93"/>
        <v>-329.27999999999975</v>
      </c>
      <c r="Q212" s="55">
        <f t="shared" si="94"/>
        <v>-15.37556383604627</v>
      </c>
    </row>
    <row r="213" spans="1:17" ht="25.5" customHeight="1">
      <c r="A213" s="29" t="s">
        <v>7</v>
      </c>
      <c r="B213" s="53">
        <v>3015.96</v>
      </c>
      <c r="C213" s="53">
        <f t="shared" si="95"/>
        <v>2823.7799999999997</v>
      </c>
      <c r="D213" s="54">
        <f t="shared" si="86"/>
        <v>-192.18000000000029</v>
      </c>
      <c r="E213" s="55">
        <f t="shared" si="87"/>
        <v>-6.3721004257350993</v>
      </c>
      <c r="F213" s="53">
        <v>2576.19</v>
      </c>
      <c r="G213" s="53">
        <v>2558.4499999999998</v>
      </c>
      <c r="H213" s="54">
        <f t="shared" si="88"/>
        <v>-17.740000000000236</v>
      </c>
      <c r="I213" s="54">
        <f t="shared" si="89"/>
        <v>-0.6886138056587533</v>
      </c>
      <c r="J213" s="53">
        <v>439.77</v>
      </c>
      <c r="K213" s="53">
        <v>265.33</v>
      </c>
      <c r="L213" s="54">
        <f t="shared" si="90"/>
        <v>-174.44</v>
      </c>
      <c r="M213" s="55">
        <f t="shared" si="91"/>
        <v>-39.666189144325443</v>
      </c>
      <c r="N213" s="53">
        <v>2463.11</v>
      </c>
      <c r="O213" s="53">
        <f t="shared" si="92"/>
        <v>2293.12</v>
      </c>
      <c r="P213" s="54">
        <f t="shared" si="93"/>
        <v>-169.99000000000024</v>
      </c>
      <c r="Q213" s="55">
        <f t="shared" si="94"/>
        <v>-6.9014376134236883</v>
      </c>
    </row>
    <row r="214" spans="1:17" ht="25.5" customHeight="1">
      <c r="A214" s="29" t="s">
        <v>8</v>
      </c>
      <c r="B214" s="53">
        <v>2342.09</v>
      </c>
      <c r="C214" s="53">
        <f t="shared" si="95"/>
        <v>2130.81</v>
      </c>
      <c r="D214" s="54">
        <f t="shared" si="86"/>
        <v>-211.2800000000002</v>
      </c>
      <c r="E214" s="55">
        <f t="shared" si="87"/>
        <v>-9.0210026087810551</v>
      </c>
      <c r="F214" s="53">
        <v>2071.92</v>
      </c>
      <c r="G214" s="53">
        <v>1878.53</v>
      </c>
      <c r="H214" s="54">
        <f t="shared" si="88"/>
        <v>-193.3900000000001</v>
      </c>
      <c r="I214" s="54">
        <f t="shared" si="89"/>
        <v>-9.3338545889802749</v>
      </c>
      <c r="J214" s="53">
        <v>270.17</v>
      </c>
      <c r="K214" s="53">
        <v>252.28</v>
      </c>
      <c r="L214" s="54">
        <f t="shared" si="90"/>
        <v>-17.890000000000015</v>
      </c>
      <c r="M214" s="55">
        <f t="shared" si="91"/>
        <v>-6.6217566717252145</v>
      </c>
      <c r="N214" s="53">
        <v>1967.39</v>
      </c>
      <c r="O214" s="53">
        <f t="shared" si="92"/>
        <v>1626.25</v>
      </c>
      <c r="P214" s="54">
        <f t="shared" si="93"/>
        <v>-341.1400000000001</v>
      </c>
      <c r="Q214" s="55">
        <f t="shared" si="94"/>
        <v>-17.339724203132072</v>
      </c>
    </row>
    <row r="215" spans="1:17" ht="25.5" customHeight="1">
      <c r="A215" s="29" t="s">
        <v>9</v>
      </c>
      <c r="B215" s="53">
        <v>2654.79</v>
      </c>
      <c r="C215" s="53">
        <f t="shared" si="95"/>
        <v>2590.6799999999998</v>
      </c>
      <c r="D215" s="54">
        <f t="shared" si="86"/>
        <v>-64.110000000000127</v>
      </c>
      <c r="E215" s="55">
        <f t="shared" si="87"/>
        <v>-2.4148802730159495</v>
      </c>
      <c r="F215" s="53">
        <v>2257.39</v>
      </c>
      <c r="G215" s="53">
        <v>2274.9299999999998</v>
      </c>
      <c r="H215" s="54">
        <f t="shared" si="88"/>
        <v>17.539999999999964</v>
      </c>
      <c r="I215" s="54">
        <f t="shared" si="89"/>
        <v>0.77700353062607541</v>
      </c>
      <c r="J215" s="53">
        <v>397.4</v>
      </c>
      <c r="K215" s="53">
        <v>315.75</v>
      </c>
      <c r="L215" s="54">
        <f t="shared" si="90"/>
        <v>-81.649999999999977</v>
      </c>
      <c r="M215" s="55">
        <f t="shared" si="91"/>
        <v>-20.546049320583791</v>
      </c>
      <c r="N215" s="53">
        <v>2379.5300000000002</v>
      </c>
      <c r="O215" s="53">
        <f t="shared" si="92"/>
        <v>1959.1799999999998</v>
      </c>
      <c r="P215" s="54">
        <f t="shared" si="93"/>
        <v>-420.35000000000036</v>
      </c>
      <c r="Q215" s="55">
        <f t="shared" si="94"/>
        <v>-17.665253222275002</v>
      </c>
    </row>
    <row r="216" spans="1:17" ht="25.5" customHeight="1">
      <c r="A216" s="29" t="s">
        <v>10</v>
      </c>
      <c r="B216" s="53">
        <v>2722.27</v>
      </c>
      <c r="C216" s="53">
        <f t="shared" si="95"/>
        <v>2580.5500000000002</v>
      </c>
      <c r="D216" s="54">
        <f t="shared" si="86"/>
        <v>-141.7199999999998</v>
      </c>
      <c r="E216" s="55">
        <f t="shared" si="87"/>
        <v>-5.2059494466015419</v>
      </c>
      <c r="F216" s="53">
        <v>2342.67</v>
      </c>
      <c r="G216" s="53">
        <v>2316.44</v>
      </c>
      <c r="H216" s="54">
        <f t="shared" si="88"/>
        <v>-26.230000000000018</v>
      </c>
      <c r="I216" s="54">
        <f t="shared" si="89"/>
        <v>-1.1196626071960634</v>
      </c>
      <c r="J216" s="53">
        <v>379.6</v>
      </c>
      <c r="K216" s="53">
        <v>264.11</v>
      </c>
      <c r="L216" s="54">
        <f t="shared" si="90"/>
        <v>-115.49000000000001</v>
      </c>
      <c r="M216" s="55">
        <f t="shared" si="91"/>
        <v>-30.42413066385669</v>
      </c>
      <c r="N216" s="53">
        <v>2360.4499999999998</v>
      </c>
      <c r="O216" s="53">
        <f t="shared" si="92"/>
        <v>2052.33</v>
      </c>
      <c r="P216" s="53">
        <f t="shared" si="93"/>
        <v>-308.11999999999989</v>
      </c>
      <c r="Q216" s="55">
        <f t="shared" si="94"/>
        <v>-13.053443199389942</v>
      </c>
    </row>
    <row r="217" spans="1:17" ht="25.5" customHeight="1">
      <c r="A217" s="29" t="s">
        <v>11</v>
      </c>
      <c r="B217" s="53">
        <v>2350.41</v>
      </c>
      <c r="C217" s="53">
        <f t="shared" si="95"/>
        <v>2344.54</v>
      </c>
      <c r="D217" s="54">
        <f t="shared" si="86"/>
        <v>-5.8699999999998909</v>
      </c>
      <c r="E217" s="55">
        <f t="shared" si="87"/>
        <v>-0.24974366174411661</v>
      </c>
      <c r="F217" s="53">
        <v>2031.35</v>
      </c>
      <c r="G217" s="53">
        <v>2081.4</v>
      </c>
      <c r="H217" s="54">
        <f t="shared" si="88"/>
        <v>50.050000000000182</v>
      </c>
      <c r="I217" s="54">
        <f t="shared" si="89"/>
        <v>2.4638787013562502</v>
      </c>
      <c r="J217" s="53">
        <v>319.06</v>
      </c>
      <c r="K217" s="53">
        <v>263.14</v>
      </c>
      <c r="L217" s="54">
        <f t="shared" si="90"/>
        <v>-55.920000000000016</v>
      </c>
      <c r="M217" s="55">
        <f t="shared" si="91"/>
        <v>-17.526484046887738</v>
      </c>
      <c r="N217" s="53">
        <v>2247.7399999999998</v>
      </c>
      <c r="O217" s="53">
        <f t="shared" si="92"/>
        <v>1818.2600000000002</v>
      </c>
      <c r="P217" s="53">
        <f t="shared" si="93"/>
        <v>-429.47999999999956</v>
      </c>
      <c r="Q217" s="55">
        <f t="shared" si="94"/>
        <v>-19.107192112966786</v>
      </c>
    </row>
    <row r="218" spans="1:17" ht="25.5" customHeight="1">
      <c r="A218" s="29" t="s">
        <v>12</v>
      </c>
      <c r="B218" s="53">
        <v>2699.25</v>
      </c>
      <c r="C218" s="53">
        <f t="shared" si="95"/>
        <v>2585.61</v>
      </c>
      <c r="D218" s="54">
        <f t="shared" si="86"/>
        <v>-113.63999999999987</v>
      </c>
      <c r="E218" s="55">
        <f t="shared" si="87"/>
        <v>-4.2100583495415345</v>
      </c>
      <c r="F218" s="53">
        <v>2376.0300000000002</v>
      </c>
      <c r="G218" s="53">
        <v>2347.61</v>
      </c>
      <c r="H218" s="54">
        <f t="shared" si="88"/>
        <v>-28.420000000000073</v>
      </c>
      <c r="I218" s="54">
        <f t="shared" si="89"/>
        <v>-1.1961128436930539</v>
      </c>
      <c r="J218" s="53">
        <v>323.22000000000003</v>
      </c>
      <c r="K218" s="53">
        <v>238</v>
      </c>
      <c r="L218" s="54">
        <f t="shared" si="90"/>
        <v>-85.220000000000027</v>
      </c>
      <c r="M218" s="55">
        <f t="shared" si="91"/>
        <v>-26.365942701565505</v>
      </c>
      <c r="N218" s="53">
        <v>2090.23</v>
      </c>
      <c r="O218" s="53">
        <f t="shared" si="92"/>
        <v>2109.61</v>
      </c>
      <c r="P218" s="53">
        <f t="shared" si="93"/>
        <v>19.380000000000109</v>
      </c>
      <c r="Q218" s="55">
        <f t="shared" si="94"/>
        <v>0.92717069413414355</v>
      </c>
    </row>
    <row r="219" spans="1:17" ht="25.5" customHeight="1">
      <c r="A219" s="29" t="s">
        <v>13</v>
      </c>
      <c r="B219" s="53">
        <v>2535.75</v>
      </c>
      <c r="C219" s="53">
        <f t="shared" si="95"/>
        <v>2357.04</v>
      </c>
      <c r="D219" s="54">
        <f t="shared" si="86"/>
        <v>-178.71000000000004</v>
      </c>
      <c r="E219" s="55">
        <f t="shared" si="87"/>
        <v>-7.0476190476190492</v>
      </c>
      <c r="F219" s="53">
        <v>2193.0300000000002</v>
      </c>
      <c r="G219" s="53">
        <v>2076.9299999999998</v>
      </c>
      <c r="H219" s="54">
        <f t="shared" si="88"/>
        <v>-116.10000000000036</v>
      </c>
      <c r="I219" s="54">
        <f t="shared" si="89"/>
        <v>-5.294045225099536</v>
      </c>
      <c r="J219" s="53">
        <v>342.72</v>
      </c>
      <c r="K219" s="53">
        <v>280.11</v>
      </c>
      <c r="L219" s="54">
        <f t="shared" si="90"/>
        <v>-62.610000000000014</v>
      </c>
      <c r="M219" s="55">
        <f t="shared" si="91"/>
        <v>-18.268557422969192</v>
      </c>
      <c r="N219" s="53">
        <v>2074.34</v>
      </c>
      <c r="O219" s="53">
        <f t="shared" si="92"/>
        <v>1796.8199999999997</v>
      </c>
      <c r="P219" s="53">
        <f t="shared" si="93"/>
        <v>-277.52000000000044</v>
      </c>
      <c r="Q219" s="55">
        <f t="shared" si="94"/>
        <v>-13.378713229268124</v>
      </c>
    </row>
    <row r="220" spans="1:17" ht="25.5" customHeight="1">
      <c r="A220" s="44" t="s">
        <v>26</v>
      </c>
      <c r="B220" s="45">
        <f>SUM(B208:B219)</f>
        <v>31888.9</v>
      </c>
      <c r="C220" s="53">
        <f>SUM(C208:C219)</f>
        <v>29099.14</v>
      </c>
      <c r="D220" s="56">
        <f>C220-B220</f>
        <v>-2789.760000000002</v>
      </c>
      <c r="E220" s="47">
        <f>(C220-B220)*100/B220</f>
        <v>-8.7483732584065379</v>
      </c>
      <c r="F220" s="45">
        <f>SUM(F208:F219)</f>
        <v>27415.599999999999</v>
      </c>
      <c r="G220" s="45">
        <f>SUM(G208:G219)</f>
        <v>25692.21</v>
      </c>
      <c r="H220" s="56">
        <f>G220-F220</f>
        <v>-1723.3899999999994</v>
      </c>
      <c r="I220" s="41">
        <f t="shared" si="89"/>
        <v>-6.2861655407869952</v>
      </c>
      <c r="J220" s="45">
        <f>SUM(J207:J219)</f>
        <v>7039.3</v>
      </c>
      <c r="K220" s="45">
        <f>SUM(K208:K219)</f>
        <v>3406.93</v>
      </c>
      <c r="L220" s="41">
        <f t="shared" si="90"/>
        <v>-3632.3700000000003</v>
      </c>
      <c r="M220" s="57">
        <f>(K220-J220)*100/J220</f>
        <v>-51.601295583367673</v>
      </c>
      <c r="N220" s="45">
        <f>SUM(N208:N219)</f>
        <v>25933.699999999997</v>
      </c>
      <c r="O220" s="45">
        <f>SUM(O208:O219)</f>
        <v>22285.279999999999</v>
      </c>
      <c r="P220" s="36">
        <f t="shared" si="93"/>
        <v>-3648.4199999999983</v>
      </c>
      <c r="Q220" s="42">
        <f t="shared" si="94"/>
        <v>-14.068258675005875</v>
      </c>
    </row>
    <row r="221" spans="1:17" ht="25.5" customHeight="1">
      <c r="A221" s="30" t="s">
        <v>28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1:17" ht="25.5" customHeight="1">
      <c r="A222" s="43"/>
      <c r="B222" s="43" t="s">
        <v>29</v>
      </c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5"/>
      <c r="Q222" s="6"/>
    </row>
    <row r="223" spans="1:17" ht="25.5" hidden="1" customHeight="1"/>
    <row r="224" spans="1:17" ht="25.5" hidden="1" customHeight="1"/>
    <row r="225" spans="1:17" ht="25.5" hidden="1" customHeight="1"/>
    <row r="226" spans="1:17" ht="25.5" hidden="1" customHeight="1"/>
    <row r="227" spans="1:17" ht="25.5" hidden="1" customHeight="1"/>
    <row r="228" spans="1:17" ht="25.5" hidden="1" customHeight="1"/>
    <row r="229" spans="1:17" ht="25.5" hidden="1" customHeight="1"/>
    <row r="230" spans="1:17" ht="25.5" customHeight="1">
      <c r="A230" s="58" t="s">
        <v>0</v>
      </c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</row>
    <row r="231" spans="1:17" ht="25.5" customHeight="1">
      <c r="A231" s="58" t="s">
        <v>35</v>
      </c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</row>
    <row r="232" spans="1:17" ht="25.5" hidden="1" customHeight="1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</row>
    <row r="233" spans="1:17" ht="25.5" customHeight="1">
      <c r="A233" s="11"/>
      <c r="B233" s="61" t="s">
        <v>17</v>
      </c>
      <c r="C233" s="61"/>
      <c r="D233" s="61"/>
      <c r="E233" s="61"/>
      <c r="F233" s="61" t="s">
        <v>18</v>
      </c>
      <c r="G233" s="61"/>
      <c r="H233" s="61"/>
      <c r="I233" s="61"/>
      <c r="J233" s="61" t="s">
        <v>19</v>
      </c>
      <c r="K233" s="61"/>
      <c r="L233" s="61"/>
      <c r="M233" s="61"/>
      <c r="N233" s="61" t="s">
        <v>20</v>
      </c>
      <c r="O233" s="61"/>
      <c r="P233" s="61"/>
      <c r="Q233" s="61"/>
    </row>
    <row r="234" spans="1:17" ht="25.5" customHeight="1">
      <c r="A234" s="29" t="s">
        <v>1</v>
      </c>
      <c r="B234" s="49">
        <v>2567</v>
      </c>
      <c r="C234" s="50">
        <v>2568</v>
      </c>
      <c r="D234" s="29" t="s">
        <v>16</v>
      </c>
      <c r="E234" s="51" t="s">
        <v>22</v>
      </c>
      <c r="F234" s="49">
        <v>2567</v>
      </c>
      <c r="G234" s="52">
        <v>2568</v>
      </c>
      <c r="H234" s="29" t="s">
        <v>16</v>
      </c>
      <c r="I234" s="51" t="s">
        <v>22</v>
      </c>
      <c r="J234" s="49">
        <v>2567</v>
      </c>
      <c r="K234" s="52">
        <v>2568</v>
      </c>
      <c r="L234" s="29" t="s">
        <v>16</v>
      </c>
      <c r="M234" s="51" t="s">
        <v>22</v>
      </c>
      <c r="N234" s="49">
        <v>2567</v>
      </c>
      <c r="O234" s="52">
        <v>2568</v>
      </c>
      <c r="P234" s="29" t="s">
        <v>16</v>
      </c>
      <c r="Q234" s="51" t="s">
        <v>22</v>
      </c>
    </row>
    <row r="235" spans="1:17" ht="25.5" customHeight="1">
      <c r="A235" s="29" t="s">
        <v>2</v>
      </c>
      <c r="B235" s="53">
        <v>2084.35</v>
      </c>
      <c r="C235" s="53">
        <f>G235+K235</f>
        <v>2288.7399999999998</v>
      </c>
      <c r="D235" s="54">
        <f>C235-B235</f>
        <v>204.38999999999987</v>
      </c>
      <c r="E235" s="55">
        <f>(C235-B235)*100/B235</f>
        <v>9.8059347038645068</v>
      </c>
      <c r="F235" s="53">
        <v>1762.84</v>
      </c>
      <c r="G235" s="53">
        <v>1999.74</v>
      </c>
      <c r="H235" s="54">
        <f>G235-F235</f>
        <v>236.90000000000009</v>
      </c>
      <c r="I235" s="54">
        <f t="shared" ref="I235:I238" si="96">(G235-F235)*100/F235</f>
        <v>13.43854235211364</v>
      </c>
      <c r="J235" s="53">
        <v>321.51</v>
      </c>
      <c r="K235" s="53">
        <v>289</v>
      </c>
      <c r="L235" s="54">
        <f>K235-J235</f>
        <v>-32.509999999999991</v>
      </c>
      <c r="M235" s="55">
        <f>(K235-J235)*100/J235</f>
        <v>-10.111660601536498</v>
      </c>
      <c r="N235" s="53">
        <v>1441.33</v>
      </c>
      <c r="O235" s="53">
        <f>G235-K235</f>
        <v>1710.74</v>
      </c>
      <c r="P235" s="54">
        <f>O235-N235</f>
        <v>269.41000000000008</v>
      </c>
      <c r="Q235" s="55">
        <f>(O235-N235)*100/N235</f>
        <v>18.691763856993198</v>
      </c>
    </row>
    <row r="236" spans="1:17" ht="25.5" customHeight="1">
      <c r="A236" s="29" t="s">
        <v>3</v>
      </c>
      <c r="B236" s="53">
        <v>2337.04</v>
      </c>
      <c r="C236" s="53">
        <f t="shared" ref="C236:C238" si="97">G236+K236</f>
        <v>2653.59</v>
      </c>
      <c r="D236" s="54">
        <f t="shared" ref="D236:D238" si="98">C236-B236</f>
        <v>316.55000000000018</v>
      </c>
      <c r="E236" s="55">
        <f t="shared" ref="E236:E238" si="99">(C236-B236)*100/B236</f>
        <v>13.544911511998091</v>
      </c>
      <c r="F236" s="53">
        <v>2008.28</v>
      </c>
      <c r="G236" s="53">
        <v>2290.17</v>
      </c>
      <c r="H236" s="54">
        <f t="shared" ref="H236:H238" si="100">G236-F236</f>
        <v>281.8900000000001</v>
      </c>
      <c r="I236" s="54">
        <f t="shared" si="96"/>
        <v>14.036389348098876</v>
      </c>
      <c r="J236" s="53">
        <v>328.76</v>
      </c>
      <c r="K236" s="53">
        <v>363.42</v>
      </c>
      <c r="L236" s="54">
        <f t="shared" ref="L236:L238" si="101">K236-J236</f>
        <v>34.660000000000025</v>
      </c>
      <c r="M236" s="55">
        <f t="shared" ref="M236:M238" si="102">(K236-J236)*100/J236</f>
        <v>10.542645090643639</v>
      </c>
      <c r="N236" s="53">
        <v>1679.52</v>
      </c>
      <c r="O236" s="53">
        <f t="shared" ref="O236:O246" si="103">G236-K236</f>
        <v>1926.75</v>
      </c>
      <c r="P236" s="54">
        <f t="shared" ref="P236:P238" si="104">O236-N236</f>
        <v>247.23000000000002</v>
      </c>
      <c r="Q236" s="55">
        <f t="shared" ref="Q236:Q238" si="105">(O236-N236)*100/N236</f>
        <v>14.720277222063446</v>
      </c>
    </row>
    <row r="237" spans="1:17" ht="25.5" customHeight="1">
      <c r="A237" s="29" t="s">
        <v>4</v>
      </c>
      <c r="B237" s="53">
        <v>2417.84</v>
      </c>
      <c r="C237" s="53">
        <f t="shared" si="97"/>
        <v>2753.58</v>
      </c>
      <c r="D237" s="54">
        <f t="shared" si="98"/>
        <v>335.73999999999978</v>
      </c>
      <c r="E237" s="55">
        <f t="shared" si="99"/>
        <v>13.885947788108384</v>
      </c>
      <c r="F237" s="53">
        <v>2141.9899999999998</v>
      </c>
      <c r="G237" s="53">
        <v>2398.62</v>
      </c>
      <c r="H237" s="54">
        <f t="shared" si="100"/>
        <v>256.63000000000011</v>
      </c>
      <c r="I237" s="54">
        <f t="shared" si="96"/>
        <v>11.980914943580508</v>
      </c>
      <c r="J237" s="53">
        <v>275.85000000000002</v>
      </c>
      <c r="K237" s="53">
        <v>354.96</v>
      </c>
      <c r="L237" s="54">
        <f t="shared" si="101"/>
        <v>79.109999999999957</v>
      </c>
      <c r="M237" s="55">
        <f t="shared" si="102"/>
        <v>28.678629690048922</v>
      </c>
      <c r="N237" s="53">
        <v>1866.14</v>
      </c>
      <c r="O237" s="53">
        <f t="shared" si="103"/>
        <v>2043.6599999999999</v>
      </c>
      <c r="P237" s="54">
        <f t="shared" si="104"/>
        <v>177.51999999999975</v>
      </c>
      <c r="Q237" s="55">
        <f t="shared" si="105"/>
        <v>9.5126839358247359</v>
      </c>
    </row>
    <row r="238" spans="1:17" ht="25.5" customHeight="1">
      <c r="A238" s="29" t="s">
        <v>5</v>
      </c>
      <c r="B238" s="53">
        <v>2487.94</v>
      </c>
      <c r="C238" s="53">
        <f t="shared" si="97"/>
        <v>2862.5499999999997</v>
      </c>
      <c r="D238" s="54">
        <f t="shared" si="98"/>
        <v>374.60999999999967</v>
      </c>
      <c r="E238" s="55">
        <f t="shared" si="99"/>
        <v>15.057035137503304</v>
      </c>
      <c r="F238" s="53">
        <v>2159.1799999999998</v>
      </c>
      <c r="G238" s="53">
        <v>2477.4899999999998</v>
      </c>
      <c r="H238" s="54">
        <f t="shared" si="100"/>
        <v>318.30999999999995</v>
      </c>
      <c r="I238" s="54">
        <f t="shared" si="96"/>
        <v>14.742170638853636</v>
      </c>
      <c r="J238" s="53">
        <v>328.76</v>
      </c>
      <c r="K238" s="53">
        <v>385.06</v>
      </c>
      <c r="L238" s="54">
        <f t="shared" si="101"/>
        <v>56.300000000000011</v>
      </c>
      <c r="M238" s="55">
        <f t="shared" si="102"/>
        <v>17.124954374011441</v>
      </c>
      <c r="N238" s="53">
        <v>1830.42</v>
      </c>
      <c r="O238" s="53">
        <f t="shared" si="103"/>
        <v>2092.4299999999998</v>
      </c>
      <c r="P238" s="54">
        <f t="shared" si="104"/>
        <v>262.00999999999976</v>
      </c>
      <c r="Q238" s="55">
        <f t="shared" si="105"/>
        <v>14.314201112313009</v>
      </c>
    </row>
    <row r="239" spans="1:17" ht="25.5" customHeight="1">
      <c r="A239" s="29" t="s">
        <v>6</v>
      </c>
      <c r="B239" s="53">
        <v>2358.96</v>
      </c>
      <c r="C239" s="53"/>
      <c r="D239" s="54"/>
      <c r="E239" s="55"/>
      <c r="F239" s="53">
        <v>2085.63</v>
      </c>
      <c r="G239" s="53"/>
      <c r="H239" s="54"/>
      <c r="I239" s="54"/>
      <c r="J239" s="53">
        <v>273.33</v>
      </c>
      <c r="K239" s="53"/>
      <c r="L239" s="54"/>
      <c r="M239" s="55"/>
      <c r="N239" s="53">
        <v>1812.3</v>
      </c>
      <c r="O239" s="53">
        <f t="shared" si="103"/>
        <v>0</v>
      </c>
      <c r="P239" s="54"/>
      <c r="Q239" s="55"/>
    </row>
    <row r="240" spans="1:17" ht="25.5" customHeight="1">
      <c r="A240" s="29" t="s">
        <v>7</v>
      </c>
      <c r="B240" s="53">
        <v>2823.78</v>
      </c>
      <c r="C240" s="53"/>
      <c r="D240" s="54"/>
      <c r="E240" s="55"/>
      <c r="F240" s="53">
        <v>2558.4499999999998</v>
      </c>
      <c r="G240" s="53"/>
      <c r="H240" s="54"/>
      <c r="I240" s="54"/>
      <c r="J240" s="53">
        <v>265.33</v>
      </c>
      <c r="K240" s="53"/>
      <c r="L240" s="54"/>
      <c r="M240" s="55"/>
      <c r="N240" s="53">
        <v>2293.12</v>
      </c>
      <c r="O240" s="53">
        <f t="shared" si="103"/>
        <v>0</v>
      </c>
      <c r="P240" s="54"/>
      <c r="Q240" s="55"/>
    </row>
    <row r="241" spans="1:17" ht="25.5" customHeight="1">
      <c r="A241" s="29" t="s">
        <v>8</v>
      </c>
      <c r="B241" s="53">
        <v>2130.81</v>
      </c>
      <c r="C241" s="53"/>
      <c r="D241" s="54"/>
      <c r="E241" s="55"/>
      <c r="F241" s="53">
        <v>1878.53</v>
      </c>
      <c r="G241" s="53"/>
      <c r="H241" s="54"/>
      <c r="I241" s="54"/>
      <c r="J241" s="53">
        <v>252.28</v>
      </c>
      <c r="K241" s="53"/>
      <c r="L241" s="54"/>
      <c r="M241" s="55"/>
      <c r="N241" s="53">
        <v>1626.25</v>
      </c>
      <c r="O241" s="53">
        <f t="shared" si="103"/>
        <v>0</v>
      </c>
      <c r="P241" s="54"/>
      <c r="Q241" s="55"/>
    </row>
    <row r="242" spans="1:17" ht="25.5" customHeight="1">
      <c r="A242" s="29" t="s">
        <v>9</v>
      </c>
      <c r="B242" s="53">
        <v>2590.6799999999998</v>
      </c>
      <c r="C242" s="53"/>
      <c r="D242" s="54"/>
      <c r="E242" s="55"/>
      <c r="F242" s="53">
        <v>2274.9299999999998</v>
      </c>
      <c r="G242" s="53"/>
      <c r="H242" s="54"/>
      <c r="I242" s="54"/>
      <c r="J242" s="53">
        <v>315.75</v>
      </c>
      <c r="K242" s="53"/>
      <c r="L242" s="54"/>
      <c r="M242" s="55"/>
      <c r="N242" s="53">
        <v>1959.18</v>
      </c>
      <c r="O242" s="53">
        <f t="shared" si="103"/>
        <v>0</v>
      </c>
      <c r="P242" s="54"/>
      <c r="Q242" s="55"/>
    </row>
    <row r="243" spans="1:17" ht="25.5" customHeight="1">
      <c r="A243" s="29" t="s">
        <v>10</v>
      </c>
      <c r="B243" s="53">
        <v>2580.5500000000002</v>
      </c>
      <c r="C243" s="53"/>
      <c r="D243" s="54"/>
      <c r="E243" s="55"/>
      <c r="F243" s="53">
        <v>2316.44</v>
      </c>
      <c r="G243" s="53"/>
      <c r="H243" s="54"/>
      <c r="I243" s="54"/>
      <c r="J243" s="53">
        <v>264.11</v>
      </c>
      <c r="K243" s="53"/>
      <c r="L243" s="54"/>
      <c r="M243" s="55"/>
      <c r="N243" s="53">
        <v>2052.33</v>
      </c>
      <c r="O243" s="53">
        <f t="shared" si="103"/>
        <v>0</v>
      </c>
      <c r="P243" s="53"/>
      <c r="Q243" s="55"/>
    </row>
    <row r="244" spans="1:17" ht="25.5" customHeight="1">
      <c r="A244" s="29" t="s">
        <v>11</v>
      </c>
      <c r="B244" s="53">
        <v>2344.54</v>
      </c>
      <c r="C244" s="53"/>
      <c r="D244" s="54"/>
      <c r="E244" s="55"/>
      <c r="F244" s="53">
        <v>2081.4</v>
      </c>
      <c r="G244" s="53"/>
      <c r="H244" s="54"/>
      <c r="I244" s="54"/>
      <c r="J244" s="53">
        <v>263.14</v>
      </c>
      <c r="K244" s="53"/>
      <c r="L244" s="54"/>
      <c r="M244" s="55"/>
      <c r="N244" s="53">
        <v>1818.26</v>
      </c>
      <c r="O244" s="53">
        <f t="shared" si="103"/>
        <v>0</v>
      </c>
      <c r="P244" s="53"/>
      <c r="Q244" s="55"/>
    </row>
    <row r="245" spans="1:17" ht="25.5" customHeight="1">
      <c r="A245" s="29" t="s">
        <v>12</v>
      </c>
      <c r="B245" s="53">
        <v>2585.61</v>
      </c>
      <c r="C245" s="53"/>
      <c r="D245" s="54"/>
      <c r="E245" s="55"/>
      <c r="F245" s="53">
        <v>2347.61</v>
      </c>
      <c r="G245" s="53"/>
      <c r="H245" s="54"/>
      <c r="I245" s="54"/>
      <c r="J245" s="53">
        <v>238</v>
      </c>
      <c r="K245" s="53"/>
      <c r="L245" s="54"/>
      <c r="M245" s="55"/>
      <c r="N245" s="53">
        <v>2109.61</v>
      </c>
      <c r="O245" s="53">
        <f t="shared" si="103"/>
        <v>0</v>
      </c>
      <c r="P245" s="53"/>
      <c r="Q245" s="55"/>
    </row>
    <row r="246" spans="1:17" ht="25.5" customHeight="1">
      <c r="A246" s="29" t="s">
        <v>13</v>
      </c>
      <c r="B246" s="53">
        <v>2357.04</v>
      </c>
      <c r="C246" s="53"/>
      <c r="D246" s="54"/>
      <c r="E246" s="55"/>
      <c r="F246" s="53">
        <v>2076.9299999999998</v>
      </c>
      <c r="G246" s="53"/>
      <c r="H246" s="54"/>
      <c r="I246" s="54"/>
      <c r="J246" s="53">
        <v>280.11</v>
      </c>
      <c r="K246" s="53"/>
      <c r="L246" s="54"/>
      <c r="M246" s="55"/>
      <c r="N246" s="53">
        <v>1796.82</v>
      </c>
      <c r="O246" s="53">
        <f t="shared" si="103"/>
        <v>0</v>
      </c>
      <c r="P246" s="53"/>
      <c r="Q246" s="55"/>
    </row>
    <row r="247" spans="1:17" ht="25.5" customHeight="1">
      <c r="A247" s="44" t="s">
        <v>26</v>
      </c>
      <c r="B247" s="45">
        <f>SUM(B235:B246)</f>
        <v>29099.140000000003</v>
      </c>
      <c r="C247" s="53">
        <f>SUM(C235:C246)</f>
        <v>10558.46</v>
      </c>
      <c r="D247" s="56">
        <f>C247-B247</f>
        <v>-18540.680000000004</v>
      </c>
      <c r="E247" s="47">
        <f>(C247-B247)*100/B247</f>
        <v>-63.715559978748523</v>
      </c>
      <c r="F247" s="45">
        <f>SUM(F235:F246)</f>
        <v>25692.21</v>
      </c>
      <c r="G247" s="45">
        <f>SUM(G235:G246)</f>
        <v>9166.02</v>
      </c>
      <c r="H247" s="56">
        <f>G247-F247</f>
        <v>-16526.189999999999</v>
      </c>
      <c r="I247" s="41">
        <f t="shared" ref="I247" si="106">(G247-F247)*100/F247</f>
        <v>-64.323738596251545</v>
      </c>
      <c r="J247" s="45">
        <f>SUM(J234:J246)</f>
        <v>5973.9299999999994</v>
      </c>
      <c r="K247" s="45">
        <f>SUM(K235:K246)</f>
        <v>1392.44</v>
      </c>
      <c r="L247" s="41">
        <f t="shared" ref="L247" si="107">K247-J247</f>
        <v>-4581.49</v>
      </c>
      <c r="M247" s="57">
        <f>(K247-J247)*100/J247</f>
        <v>-76.691390759516779</v>
      </c>
      <c r="N247" s="45">
        <f>SUM(N235:N246)</f>
        <v>22285.279999999995</v>
      </c>
      <c r="O247" s="45">
        <f>SUM(O235:O246)</f>
        <v>7773.58</v>
      </c>
      <c r="P247" s="36">
        <f t="shared" ref="P247" si="108">O247-N247</f>
        <v>-14511.699999999995</v>
      </c>
      <c r="Q247" s="42">
        <f t="shared" ref="Q247" si="109">(O247-N247)*100/N247</f>
        <v>-65.11787152775284</v>
      </c>
    </row>
    <row r="248" spans="1:17" ht="25.5" customHeight="1">
      <c r="A248" s="30" t="s">
        <v>28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</row>
    <row r="249" spans="1:17" ht="25.5" customHeight="1">
      <c r="A249" s="43"/>
      <c r="B249" s="43" t="s">
        <v>29</v>
      </c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5"/>
      <c r="Q249" s="6"/>
    </row>
  </sheetData>
  <mergeCells count="72">
    <mergeCell ref="A19:XFD19"/>
    <mergeCell ref="A1:Q1"/>
    <mergeCell ref="A2:Q2"/>
    <mergeCell ref="B4:E4"/>
    <mergeCell ref="F4:I4"/>
    <mergeCell ref="J4:M4"/>
    <mergeCell ref="N4:Q4"/>
    <mergeCell ref="A3:Q3"/>
    <mergeCell ref="A22:Q22"/>
    <mergeCell ref="A23:Q23"/>
    <mergeCell ref="A24:Q24"/>
    <mergeCell ref="B25:E25"/>
    <mergeCell ref="F25:I25"/>
    <mergeCell ref="J25:M25"/>
    <mergeCell ref="N25:Q25"/>
    <mergeCell ref="A40:XFD40"/>
    <mergeCell ref="A42:Q42"/>
    <mergeCell ref="A43:Q43"/>
    <mergeCell ref="A44:Q44"/>
    <mergeCell ref="B45:E45"/>
    <mergeCell ref="F45:I45"/>
    <mergeCell ref="J45:M45"/>
    <mergeCell ref="N45:Q45"/>
    <mergeCell ref="A68:Q68"/>
    <mergeCell ref="A69:Q69"/>
    <mergeCell ref="A70:Q70"/>
    <mergeCell ref="B71:E71"/>
    <mergeCell ref="F71:I71"/>
    <mergeCell ref="J71:M71"/>
    <mergeCell ref="N71:Q71"/>
    <mergeCell ref="A95:Q95"/>
    <mergeCell ref="A96:Q96"/>
    <mergeCell ref="A97:Q97"/>
    <mergeCell ref="B98:E98"/>
    <mergeCell ref="F98:I98"/>
    <mergeCell ref="J98:M98"/>
    <mergeCell ref="N98:Q98"/>
    <mergeCell ref="A122:Q122"/>
    <mergeCell ref="A123:Q123"/>
    <mergeCell ref="A124:Q124"/>
    <mergeCell ref="B125:E125"/>
    <mergeCell ref="F125:I125"/>
    <mergeCell ref="J125:M125"/>
    <mergeCell ref="N125:Q125"/>
    <mergeCell ref="A149:Q149"/>
    <mergeCell ref="A150:Q150"/>
    <mergeCell ref="A151:Q151"/>
    <mergeCell ref="B152:E152"/>
    <mergeCell ref="F152:I152"/>
    <mergeCell ref="J152:M152"/>
    <mergeCell ref="N152:Q152"/>
    <mergeCell ref="A176:Q176"/>
    <mergeCell ref="A177:Q177"/>
    <mergeCell ref="A178:Q178"/>
    <mergeCell ref="B179:E179"/>
    <mergeCell ref="F179:I179"/>
    <mergeCell ref="J179:M179"/>
    <mergeCell ref="N179:Q179"/>
    <mergeCell ref="A203:Q203"/>
    <mergeCell ref="A204:Q204"/>
    <mergeCell ref="A205:Q205"/>
    <mergeCell ref="B206:E206"/>
    <mergeCell ref="F206:I206"/>
    <mergeCell ref="J206:M206"/>
    <mergeCell ref="N206:Q206"/>
    <mergeCell ref="A230:Q230"/>
    <mergeCell ref="A231:Q231"/>
    <mergeCell ref="A232:Q232"/>
    <mergeCell ref="B233:E233"/>
    <mergeCell ref="F233:I233"/>
    <mergeCell ref="J233:M233"/>
    <mergeCell ref="N233:Q233"/>
  </mergeCells>
  <pageMargins left="0.2" right="0.2" top="0.62992125984251968" bottom="0.6692913385826772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Nakarin Pupitakrattanakul</cp:lastModifiedBy>
  <cp:lastPrinted>2025-03-04T06:06:10Z</cp:lastPrinted>
  <dcterms:created xsi:type="dcterms:W3CDTF">2010-12-16T03:54:48Z</dcterms:created>
  <dcterms:modified xsi:type="dcterms:W3CDTF">2025-03-06T07:54:22Z</dcterms:modified>
</cp:coreProperties>
</file>