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+++SUPAPHORN_LERT+CMI\+2. เร่งรัด กรมการ+ผู้ว่าฯ\++ปีงบประมาณ 2568\+LAW DATA งบประมาณ 2568\+++Monthly Report\+MIS 31 DEC 67งปม.68 ผู้ว่า\"/>
    </mc:Choice>
  </mc:AlternateContent>
  <xr:revisionPtr revIDLastSave="0" documentId="13_ncr:1_{A9D6E604-6924-4BE1-96AE-8C65FEF8ED29}" xr6:coauthVersionLast="47" xr6:coauthVersionMax="47" xr10:uidLastSave="{00000000-0000-0000-0000-000000000000}"/>
  <bookViews>
    <workbookView xWindow="-120" yWindow="-120" windowWidth="29040" windowHeight="15720" xr2:uid="{1C0B58AA-CDD1-4064-A156-7CA065EC0130}"/>
  </bookViews>
  <sheets>
    <sheet name="เป้าหมายปี 31 12 67 (2)" sheetId="3" r:id="rId1"/>
    <sheet name="Sheet1" sheetId="1" r:id="rId2"/>
  </sheets>
  <definedNames>
    <definedName name="_xlnm.Print_Area" localSheetId="0">'เป้าหมายปี 31 12 67 (2)'!$A$1:$O$25</definedName>
    <definedName name="_xlnm.Print_Titles" localSheetId="0">'เป้าหมายปี 31 12 67 (2)'!$13:$14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7" i="3" l="1"/>
  <c r="B127" i="3"/>
  <c r="C126" i="3"/>
  <c r="C125" i="3" s="1"/>
  <c r="B126" i="3"/>
  <c r="B125" i="3" s="1"/>
  <c r="B123" i="3"/>
  <c r="B121" i="3"/>
  <c r="B120" i="3"/>
  <c r="C113" i="3"/>
  <c r="B113" i="3"/>
  <c r="C112" i="3"/>
  <c r="B112" i="3"/>
  <c r="C104" i="3"/>
  <c r="B104" i="3"/>
  <c r="C103" i="3"/>
  <c r="B103" i="3"/>
  <c r="C102" i="3"/>
  <c r="B102" i="3"/>
  <c r="C101" i="3"/>
  <c r="B101" i="3"/>
  <c r="C100" i="3"/>
  <c r="B100" i="3"/>
  <c r="C99" i="3"/>
  <c r="B99" i="3"/>
  <c r="C98" i="3"/>
  <c r="B98" i="3"/>
  <c r="C97" i="3"/>
  <c r="B97" i="3"/>
  <c r="C96" i="3"/>
  <c r="B96" i="3"/>
  <c r="C91" i="3"/>
  <c r="B91" i="3"/>
  <c r="B89" i="3" s="1"/>
  <c r="C90" i="3"/>
  <c r="C89" i="3" s="1"/>
  <c r="B90" i="3"/>
  <c r="C80" i="3"/>
  <c r="B80" i="3"/>
  <c r="C79" i="3"/>
  <c r="B79" i="3"/>
  <c r="C78" i="3"/>
  <c r="B78" i="3"/>
  <c r="C77" i="3"/>
  <c r="B77" i="3"/>
  <c r="C76" i="3"/>
  <c r="B76" i="3"/>
  <c r="C75" i="3"/>
  <c r="B75" i="3"/>
  <c r="C74" i="3"/>
  <c r="B74" i="3"/>
  <c r="C73" i="3"/>
  <c r="B73" i="3"/>
  <c r="C72" i="3"/>
  <c r="B72" i="3"/>
  <c r="C68" i="3"/>
  <c r="B68" i="3"/>
  <c r="C67" i="3"/>
  <c r="C66" i="3" s="1"/>
  <c r="B67" i="3"/>
  <c r="C32" i="3"/>
  <c r="B32" i="3"/>
  <c r="C31" i="3"/>
  <c r="C30" i="3" s="1"/>
  <c r="B31" i="3"/>
  <c r="J23" i="3"/>
  <c r="F23" i="3"/>
  <c r="N21" i="3"/>
  <c r="I21" i="3"/>
  <c r="J21" i="3" s="1"/>
  <c r="F21" i="3"/>
  <c r="M18" i="3"/>
  <c r="J18" i="3"/>
  <c r="L18" i="3" s="1"/>
  <c r="F18" i="3"/>
  <c r="H18" i="3" s="1"/>
  <c r="M17" i="3"/>
  <c r="J17" i="3"/>
  <c r="L17" i="3" s="1"/>
  <c r="F17" i="3"/>
  <c r="H17" i="3" s="1"/>
  <c r="I16" i="3"/>
  <c r="J16" i="3" s="1"/>
  <c r="L16" i="3" s="1"/>
  <c r="E16" i="3"/>
  <c r="D16" i="3"/>
  <c r="C16" i="3"/>
  <c r="B16" i="3"/>
  <c r="B119" i="3" s="1"/>
  <c r="M12" i="3"/>
  <c r="J12" i="3"/>
  <c r="L12" i="3" s="1"/>
  <c r="F12" i="3"/>
  <c r="H12" i="3" s="1"/>
  <c r="M11" i="3"/>
  <c r="J11" i="3"/>
  <c r="L11" i="3" s="1"/>
  <c r="F11" i="3"/>
  <c r="H11" i="3" s="1"/>
  <c r="I10" i="3"/>
  <c r="J10" i="3" s="1"/>
  <c r="L10" i="3" s="1"/>
  <c r="E10" i="3"/>
  <c r="D10" i="3"/>
  <c r="B10" i="3"/>
  <c r="M10" i="3" s="1"/>
  <c r="B30" i="3" l="1"/>
  <c r="B66" i="3"/>
  <c r="F10" i="3"/>
  <c r="H10" i="3" s="1"/>
  <c r="C111" i="3"/>
  <c r="B111" i="3"/>
  <c r="F16" i="3"/>
  <c r="H16" i="3" s="1"/>
  <c r="M16" i="3"/>
</calcChain>
</file>

<file path=xl/sharedStrings.xml><?xml version="1.0" encoding="utf-8"?>
<sst xmlns="http://schemas.openxmlformats.org/spreadsheetml/2006/main" count="177" uniqueCount="72">
  <si>
    <t>เป้าหมายการใช้จ่ายงบประมาณ ประจำปีงบประมาณ พ.ศ. 2568</t>
  </si>
  <si>
    <t>รายการ</t>
  </si>
  <si>
    <t>ไตรมาสที่ 1</t>
  </si>
  <si>
    <t>ไตรมาสที่ 2</t>
  </si>
  <si>
    <t>ไตรมาสที่ 3</t>
  </si>
  <si>
    <t>ไตรมาสที่ 4</t>
  </si>
  <si>
    <t>เบิกจ่าย</t>
  </si>
  <si>
    <t>ใช้จ่าย</t>
  </si>
  <si>
    <t>ภาพรวม</t>
  </si>
  <si>
    <t>ประจำ</t>
  </si>
  <si>
    <t>ลงทุน</t>
  </si>
  <si>
    <t>ผลการใช้จ่ายงบประมาณรายจ่าย ประจำปีงบประมาณ พ.ศ. 2568</t>
  </si>
  <si>
    <t>ข้อมูล ณ วันที่ 31 ธันวาคม 2567</t>
  </si>
  <si>
    <t>งบประมาณ</t>
  </si>
  <si>
    <t>สำรองเงินมีหนี้</t>
  </si>
  <si>
    <t>PO+สำรองมีหนี้</t>
  </si>
  <si>
    <t>ร้อยละ
เบิกจ่าย</t>
  </si>
  <si>
    <t>เป้าหมาย
Q1</t>
  </si>
  <si>
    <t xml:space="preserve"> +/- เป้าหมาย</t>
  </si>
  <si>
    <t>การใช้จ่าย (PO+เบิกจ่าย+สำรองมีหนี้)</t>
  </si>
  <si>
    <t>ร้อยละ
การใช้จ่าย</t>
  </si>
  <si>
    <t>คงเหลือ
หลังหักใช้จ่าย</t>
  </si>
  <si>
    <t>ลำดับเบิกจ่าย</t>
  </si>
  <si>
    <t>ลำดับ
ใช้จ่าย</t>
  </si>
  <si>
    <t>งบประมาณรายจ่ายประจำปี พ.ศ.2568 (ภาพรวมทั้งประเทศ)</t>
  </si>
  <si>
    <t>ผลการใช้จ่ายงบประมาณรายจ่ายจังหวัดเชียงใหม่ ประจำปีงบประมาณ พ.ศ. 2568</t>
  </si>
  <si>
    <t>PO</t>
  </si>
  <si>
    <t>งบประมาณรายจ่ายประจำปี พ.ศ.2568 (จังหวัดเชียงใหม่)</t>
  </si>
  <si>
    <t>งบประมาณเหลื่อมปี</t>
  </si>
  <si>
    <t>สำรองเงิน
แบบมีหนี้
เหลื่อมปี</t>
  </si>
  <si>
    <t>ใบสั่งซื้อ
เหลื่อมปี</t>
  </si>
  <si>
    <t>การใช้จ่าย</t>
  </si>
  <si>
    <t>คงเหลือ สรก. 
อยู่ระหว่างดำเนินการ</t>
  </si>
  <si>
    <t>เงินเหลือจ่ายไม่ขอขยายเวลาเบิกจ่าย</t>
  </si>
  <si>
    <t>คงเหลือรวม</t>
  </si>
  <si>
    <t>ปี 67</t>
  </si>
  <si>
    <t>ปี 66</t>
  </si>
  <si>
    <t>ที่มา : ระบบบริหารการเงินการคลังภาครัฐแบบอิเล็กทรอนิกส์ใหม่  (New GFMIS Thai)</t>
  </si>
  <si>
    <t xml:space="preserve"> 2. วงเงินงบประมาณหลังโอนเปลี่ยนแปลงเป็นวงเงินตามพระราชบัญญัติงบประมาณรายจ่ายประจำปี ซึ่งยังอยู่ระหว่างดำเนินการเบิกหักผลักส่งเป็นงบประมาณรายจ่ายประจำปีงบประมาณ พ.ศ. 2567</t>
  </si>
  <si>
    <t>ผลเบิกจ่าย</t>
  </si>
  <si>
    <t>เงินกู้</t>
  </si>
  <si>
    <t xml:space="preserve"> -ปี 2563</t>
  </si>
  <si>
    <t xml:space="preserve"> -ปี 2564</t>
  </si>
  <si>
    <t xml:space="preserve"> -ปี 2565</t>
  </si>
  <si>
    <t>งบกลาง  ปี 2564</t>
  </si>
  <si>
    <t>ร้อยละเบิกจ่าย</t>
  </si>
  <si>
    <t>31พค65</t>
  </si>
  <si>
    <t>17มิย65</t>
  </si>
  <si>
    <t>รวม</t>
  </si>
  <si>
    <t>ลงตารางรายงานา ผวจ</t>
  </si>
  <si>
    <t>ปี 2563</t>
  </si>
  <si>
    <t>ปี 2564</t>
  </si>
  <si>
    <t>ปี 2565</t>
  </si>
  <si>
    <t>ปี 2566</t>
  </si>
  <si>
    <t>งบกลาง</t>
  </si>
  <si>
    <t>ประชุม กรมการจังหวัด</t>
  </si>
  <si>
    <t>จำนวน</t>
  </si>
  <si>
    <t>ประชุม กรมการ จว</t>
  </si>
  <si>
    <t>กรมจังหวัด</t>
  </si>
  <si>
    <t>สำรองเงิน</t>
  </si>
  <si>
    <t>มีหนี้</t>
  </si>
  <si>
    <t>งบประมาณประจำปี พ.ศ. 2565</t>
  </si>
  <si>
    <t xml:space="preserve">   ภาพรวม</t>
  </si>
  <si>
    <t xml:space="preserve">          -   </t>
  </si>
  <si>
    <t xml:space="preserve">   ประจำ</t>
  </si>
  <si>
    <t xml:space="preserve">   ลงทุน</t>
  </si>
  <si>
    <t>งบประมาณกันไว้เบิกเหลื่อมปี</t>
  </si>
  <si>
    <t xml:space="preserve">   ปี 64</t>
  </si>
  <si>
    <t xml:space="preserve">  - </t>
  </si>
  <si>
    <t>ค่าใช้จ่ายเพื่อแก้ไขปัญหา เยียวยา และฟื้นฟูเศรษฐกิจและสังคมฯ (โควิด 2019)</t>
  </si>
  <si>
    <t xml:space="preserve">   เงินกู้ </t>
  </si>
  <si>
    <t xml:space="preserve">   งบกลาง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</si>
</sst>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#,##0.00,,"/>
    <numFmt numFmtId="188" formatCode="_(* #,##0.00_);_(* \(#,##0.00\);_(* &quot;-&quot;??_);_(@_)"/>
  </numFmts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ahoma"/>
      <family val="2"/>
      <scheme val="major"/>
    </font>
    <font>
      <sz val="14"/>
      <name val="Tahoma"/>
      <family val="2"/>
      <scheme val="major"/>
    </font>
    <font>
      <sz val="14"/>
      <color theme="0"/>
      <name val="Tahoma"/>
      <family val="2"/>
      <scheme val="major"/>
    </font>
    <font>
      <b/>
      <sz val="14"/>
      <color rgb="FFFF0000"/>
      <name val="Tahoma"/>
      <family val="2"/>
      <scheme val="major"/>
    </font>
    <font>
      <b/>
      <sz val="14"/>
      <color rgb="FF00B050"/>
      <name val="Tahoma"/>
      <family val="2"/>
      <scheme val="major"/>
    </font>
    <font>
      <sz val="14"/>
      <color rgb="FFFF0000"/>
      <name val="Tahoma"/>
      <family val="2"/>
      <scheme val="major"/>
    </font>
    <font>
      <sz val="11"/>
      <color indexed="8"/>
      <name val="Tahoma"/>
      <family val="2"/>
      <scheme val="minor"/>
    </font>
    <font>
      <sz val="14"/>
      <name val="Tahoma"/>
      <family val="2"/>
    </font>
    <font>
      <sz val="14"/>
      <color rgb="FF00B050"/>
      <name val="Tahoma"/>
      <family val="2"/>
    </font>
    <font>
      <sz val="14"/>
      <color rgb="FFC00000"/>
      <name val="Tahoma"/>
      <family val="2"/>
    </font>
    <font>
      <b/>
      <sz val="14"/>
      <color theme="1"/>
      <name val="Tahoma"/>
      <family val="2"/>
      <scheme val="major"/>
    </font>
    <font>
      <sz val="14"/>
      <color theme="1"/>
      <name val="Tahoma"/>
      <family val="2"/>
      <scheme val="major"/>
    </font>
    <font>
      <sz val="14"/>
      <color rgb="FF00B050"/>
      <name val="Tahoma"/>
      <family val="2"/>
      <scheme val="major"/>
    </font>
    <font>
      <b/>
      <sz val="14"/>
      <color rgb="FFC00000"/>
      <name val="Tahoma"/>
      <family val="2"/>
      <scheme val="major"/>
    </font>
    <font>
      <sz val="14"/>
      <color rgb="FFC00000"/>
      <name val="Tahoma"/>
      <family val="2"/>
      <scheme val="major"/>
    </font>
    <font>
      <sz val="14"/>
      <color rgb="FF0000CC"/>
      <name val="Tahoma"/>
      <family val="2"/>
      <scheme val="major"/>
    </font>
    <font>
      <b/>
      <sz val="14"/>
      <color rgb="FF0000CC"/>
      <name val="Tahoma"/>
      <family val="2"/>
      <scheme val="major"/>
    </font>
    <font>
      <sz val="14"/>
      <color theme="5"/>
      <name val="Tahoma"/>
      <family val="2"/>
      <scheme val="major"/>
    </font>
    <font>
      <b/>
      <sz val="14"/>
      <color rgb="FFFFFFFF"/>
      <name val="Tahoma"/>
      <family val="2"/>
      <scheme val="major"/>
    </font>
    <font>
      <b/>
      <sz val="14"/>
      <color rgb="FF19708F"/>
      <name val="Tahoma"/>
      <family val="2"/>
      <scheme val="major"/>
    </font>
  </fonts>
  <fills count="1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37B2DD"/>
        <bgColor indexed="64"/>
      </patternFill>
    </fill>
    <fill>
      <patternFill patternType="solid">
        <fgColor rgb="FF90DDF7"/>
        <bgColor indexed="64"/>
      </patternFill>
    </fill>
    <fill>
      <patternFill patternType="solid">
        <fgColor rgb="FFE8F2F4"/>
        <bgColor indexed="64"/>
      </patternFill>
    </fill>
    <fill>
      <patternFill patternType="solid">
        <fgColor rgb="FFB4E8FA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 style="thick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/>
      <right/>
      <top style="thin">
        <color indexed="64"/>
      </top>
      <bottom style="thin">
        <color theme="1" tint="0.499984740745262"/>
      </bottom>
      <diagonal/>
    </border>
    <border>
      <left style="medium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/>
      <right style="thick">
        <color indexed="64"/>
      </right>
      <top style="thin">
        <color indexed="64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indexed="64"/>
      </left>
      <right style="thick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ck">
        <color indexed="64"/>
      </left>
      <right/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 style="thin">
        <color theme="1" tint="0.49998474074526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theme="1" tint="0.499984740745262"/>
      </top>
      <bottom style="thin">
        <color indexed="64"/>
      </bottom>
      <diagonal/>
    </border>
    <border>
      <left/>
      <right/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indexed="64"/>
      </right>
      <top/>
      <bottom style="thin">
        <color theme="1" tint="0.499984740745262"/>
      </bottom>
      <diagonal/>
    </border>
    <border>
      <left style="thin">
        <color indexed="64"/>
      </left>
      <right style="thick">
        <color indexed="64"/>
      </right>
      <top style="thin">
        <color theme="1" tint="0.499984740745262"/>
      </top>
      <bottom/>
      <diagonal/>
    </border>
    <border>
      <left/>
      <right style="thin">
        <color indexed="64"/>
      </right>
      <top style="thin">
        <color theme="1" tint="0.499984740745262"/>
      </top>
      <bottom/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/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/>
      <top style="thick">
        <color rgb="FFFFFFFF"/>
      </top>
      <bottom style="medium">
        <color rgb="FFFFFFFF"/>
      </bottom>
      <diagonal/>
    </border>
    <border>
      <left/>
      <right/>
      <top style="thick">
        <color rgb="FFFFFFFF"/>
      </top>
      <bottom style="medium">
        <color rgb="FFFFFFFF"/>
      </bottom>
      <diagonal/>
    </border>
    <border>
      <left/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/>
    <xf numFmtId="9" fontId="1" fillId="0" borderId="0" applyFont="0" applyFill="0" applyBorder="0" applyAlignment="0" applyProtection="0"/>
  </cellStyleXfs>
  <cellXfs count="371">
    <xf numFmtId="0" fontId="0" fillId="0" borderId="0" xfId="0"/>
    <xf numFmtId="0" fontId="3" fillId="0" borderId="0" xfId="0" applyFont="1" applyAlignment="1">
      <alignment vertical="center"/>
    </xf>
    <xf numFmtId="187" fontId="3" fillId="0" borderId="0" xfId="0" applyNumberFormat="1" applyFont="1" applyAlignment="1">
      <alignment horizontal="right" vertical="center"/>
    </xf>
    <xf numFmtId="187" fontId="2" fillId="2" borderId="6" xfId="0" applyNumberFormat="1" applyFont="1" applyFill="1" applyBorder="1" applyAlignment="1">
      <alignment horizontal="center" vertical="center"/>
    </xf>
    <xf numFmtId="2" fontId="2" fillId="2" borderId="6" xfId="0" applyNumberFormat="1" applyFont="1" applyFill="1" applyBorder="1" applyAlignment="1">
      <alignment horizontal="center" vertical="center"/>
    </xf>
    <xf numFmtId="187" fontId="3" fillId="0" borderId="6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2" fontId="2" fillId="2" borderId="7" xfId="0" applyNumberFormat="1" applyFont="1" applyFill="1" applyBorder="1" applyAlignment="1">
      <alignment horizontal="center" vertical="center"/>
    </xf>
    <xf numFmtId="2" fontId="3" fillId="0" borderId="7" xfId="0" applyNumberFormat="1" applyFont="1" applyBorder="1" applyAlignment="1">
      <alignment horizontal="center" vertical="center"/>
    </xf>
    <xf numFmtId="2" fontId="3" fillId="0" borderId="7" xfId="1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2" fontId="2" fillId="2" borderId="8" xfId="0" applyNumberFormat="1" applyFont="1" applyFill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/>
    </xf>
    <xf numFmtId="2" fontId="3" fillId="0" borderId="8" xfId="1" applyNumberFormat="1" applyFont="1" applyFill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2" fontId="2" fillId="2" borderId="9" xfId="0" applyNumberFormat="1" applyFont="1" applyFill="1" applyBorder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/>
    </xf>
    <xf numFmtId="2" fontId="3" fillId="0" borderId="9" xfId="1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87" fontId="2" fillId="0" borderId="10" xfId="2" applyNumberFormat="1" applyFont="1" applyFill="1" applyBorder="1" applyAlignment="1">
      <alignment horizontal="center" vertical="center" wrapText="1"/>
    </xf>
    <xf numFmtId="2" fontId="2" fillId="0" borderId="6" xfId="2" applyNumberFormat="1" applyFont="1" applyFill="1" applyBorder="1" applyAlignment="1">
      <alignment horizontal="center" vertical="center" wrapText="1"/>
    </xf>
    <xf numFmtId="187" fontId="2" fillId="0" borderId="3" xfId="2" applyNumberFormat="1" applyFont="1" applyFill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187" fontId="2" fillId="0" borderId="10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2" fillId="3" borderId="3" xfId="0" applyFont="1" applyFill="1" applyBorder="1" applyAlignment="1">
      <alignment vertical="center"/>
    </xf>
    <xf numFmtId="187" fontId="3" fillId="3" borderId="10" xfId="0" applyNumberFormat="1" applyFont="1" applyFill="1" applyBorder="1" applyAlignment="1">
      <alignment vertical="center"/>
    </xf>
    <xf numFmtId="0" fontId="3" fillId="3" borderId="6" xfId="0" applyFont="1" applyFill="1" applyBorder="1" applyAlignment="1">
      <alignment vertical="center"/>
    </xf>
    <xf numFmtId="187" fontId="3" fillId="3" borderId="3" xfId="0" applyNumberFormat="1" applyFont="1" applyFill="1" applyBorder="1" applyAlignment="1">
      <alignment vertical="center"/>
    </xf>
    <xf numFmtId="187" fontId="3" fillId="3" borderId="11" xfId="0" applyNumberFormat="1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2" fontId="2" fillId="0" borderId="6" xfId="2" applyNumberFormat="1" applyFont="1" applyFill="1" applyBorder="1" applyAlignment="1">
      <alignment vertical="center" readingOrder="1"/>
    </xf>
    <xf numFmtId="2" fontId="2" fillId="0" borderId="4" xfId="2" applyNumberFormat="1" applyFont="1" applyFill="1" applyBorder="1" applyAlignment="1">
      <alignment horizontal="center" vertical="center"/>
    </xf>
    <xf numFmtId="2" fontId="2" fillId="0" borderId="6" xfId="2" applyNumberFormat="1" applyFont="1" applyFill="1" applyBorder="1" applyAlignment="1">
      <alignment horizontal="center" vertical="center"/>
    </xf>
    <xf numFmtId="2" fontId="6" fillId="0" borderId="12" xfId="2" applyNumberFormat="1" applyFont="1" applyFill="1" applyBorder="1" applyAlignment="1">
      <alignment horizontal="center" vertical="center"/>
    </xf>
    <xf numFmtId="43" fontId="2" fillId="0" borderId="10" xfId="2" applyFont="1" applyFill="1" applyBorder="1" applyAlignment="1">
      <alignment horizontal="right" vertical="center"/>
    </xf>
    <xf numFmtId="1" fontId="3" fillId="0" borderId="6" xfId="0" applyNumberFormat="1" applyFont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188" fontId="7" fillId="4" borderId="0" xfId="0" applyNumberFormat="1" applyFont="1" applyFill="1" applyAlignment="1">
      <alignment horizontal="left" vertical="center" wrapText="1"/>
    </xf>
    <xf numFmtId="187" fontId="5" fillId="4" borderId="0" xfId="0" applyNumberFormat="1" applyFont="1" applyFill="1" applyAlignment="1">
      <alignment vertical="center"/>
    </xf>
    <xf numFmtId="0" fontId="5" fillId="4" borderId="0" xfId="0" applyFont="1" applyFill="1" applyAlignment="1">
      <alignment vertical="center"/>
    </xf>
    <xf numFmtId="0" fontId="3" fillId="0" borderId="3" xfId="0" applyFont="1" applyBorder="1" applyAlignment="1">
      <alignment horizontal="left" vertical="center"/>
    </xf>
    <xf numFmtId="2" fontId="9" fillId="0" borderId="5" xfId="2" applyNumberFormat="1" applyFont="1" applyFill="1" applyBorder="1" applyAlignment="1">
      <alignment horizontal="center" vertical="center"/>
    </xf>
    <xf numFmtId="2" fontId="9" fillId="0" borderId="6" xfId="2" applyNumberFormat="1" applyFont="1" applyFill="1" applyBorder="1" applyAlignment="1">
      <alignment horizontal="center" vertical="center"/>
    </xf>
    <xf numFmtId="2" fontId="10" fillId="0" borderId="12" xfId="2" applyNumberFormat="1" applyFont="1" applyFill="1" applyBorder="1" applyAlignment="1">
      <alignment horizontal="center" vertical="center"/>
    </xf>
    <xf numFmtId="2" fontId="10" fillId="0" borderId="3" xfId="2" applyNumberFormat="1" applyFont="1" applyFill="1" applyBorder="1" applyAlignment="1">
      <alignment horizontal="center" vertical="center"/>
    </xf>
    <xf numFmtId="43" fontId="3" fillId="0" borderId="10" xfId="2" applyFont="1" applyFill="1" applyBorder="1" applyAlignment="1">
      <alignment horizontal="right" vertical="center"/>
    </xf>
    <xf numFmtId="1" fontId="7" fillId="4" borderId="0" xfId="0" applyNumberFormat="1" applyFont="1" applyFill="1" applyAlignment="1">
      <alignment horizontal="center" vertical="center"/>
    </xf>
    <xf numFmtId="0" fontId="7" fillId="4" borderId="0" xfId="0" applyFont="1" applyFill="1" applyAlignment="1">
      <alignment vertical="center"/>
    </xf>
    <xf numFmtId="2" fontId="11" fillId="0" borderId="3" xfId="2" applyNumberFormat="1" applyFont="1" applyFill="1" applyBorder="1" applyAlignment="1">
      <alignment horizontal="center" vertical="center"/>
    </xf>
    <xf numFmtId="187" fontId="2" fillId="0" borderId="14" xfId="2" applyNumberFormat="1" applyFont="1" applyFill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187" fontId="2" fillId="0" borderId="4" xfId="2" applyNumberFormat="1" applyFont="1" applyFill="1" applyBorder="1" applyAlignment="1">
      <alignment horizontal="center" vertical="center" wrapText="1"/>
    </xf>
    <xf numFmtId="187" fontId="2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5" borderId="16" xfId="0" applyFont="1" applyFill="1" applyBorder="1" applyAlignment="1">
      <alignment vertical="center"/>
    </xf>
    <xf numFmtId="187" fontId="3" fillId="5" borderId="17" xfId="0" applyNumberFormat="1" applyFont="1" applyFill="1" applyBorder="1" applyAlignment="1">
      <alignment vertical="center"/>
    </xf>
    <xf numFmtId="0" fontId="3" fillId="5" borderId="18" xfId="0" applyFont="1" applyFill="1" applyBorder="1" applyAlignment="1">
      <alignment vertical="center"/>
    </xf>
    <xf numFmtId="187" fontId="3" fillId="5" borderId="18" xfId="0" applyNumberFormat="1" applyFont="1" applyFill="1" applyBorder="1" applyAlignment="1">
      <alignment vertical="center"/>
    </xf>
    <xf numFmtId="187" fontId="3" fillId="5" borderId="19" xfId="0" applyNumberFormat="1" applyFont="1" applyFill="1" applyBorder="1" applyAlignment="1">
      <alignment vertical="center"/>
    </xf>
    <xf numFmtId="0" fontId="4" fillId="5" borderId="18" xfId="0" applyFont="1" applyFill="1" applyBorder="1" applyAlignment="1">
      <alignment vertical="center"/>
    </xf>
    <xf numFmtId="0" fontId="4" fillId="5" borderId="20" xfId="0" applyFont="1" applyFill="1" applyBorder="1" applyAlignment="1">
      <alignment vertical="center"/>
    </xf>
    <xf numFmtId="0" fontId="3" fillId="5" borderId="20" xfId="0" applyFont="1" applyFill="1" applyBorder="1" applyAlignment="1">
      <alignment vertical="center"/>
    </xf>
    <xf numFmtId="187" fontId="3" fillId="5" borderId="21" xfId="0" applyNumberFormat="1" applyFont="1" applyFill="1" applyBorder="1" applyAlignment="1">
      <alignment vertical="center"/>
    </xf>
    <xf numFmtId="0" fontId="2" fillId="0" borderId="22" xfId="0" applyFont="1" applyBorder="1" applyAlignment="1">
      <alignment horizontal="left" vertical="center"/>
    </xf>
    <xf numFmtId="187" fontId="12" fillId="0" borderId="23" xfId="2" applyNumberFormat="1" applyFont="1" applyFill="1" applyBorder="1" applyAlignment="1">
      <alignment vertical="center" readingOrder="1"/>
    </xf>
    <xf numFmtId="187" fontId="12" fillId="0" borderId="24" xfId="2" applyNumberFormat="1" applyFont="1" applyFill="1" applyBorder="1" applyAlignment="1">
      <alignment vertical="center" readingOrder="1"/>
    </xf>
    <xf numFmtId="187" fontId="12" fillId="0" borderId="25" xfId="2" applyNumberFormat="1" applyFont="1" applyFill="1" applyBorder="1" applyAlignment="1">
      <alignment vertical="center" readingOrder="1"/>
    </xf>
    <xf numFmtId="187" fontId="12" fillId="0" borderId="26" xfId="2" applyNumberFormat="1" applyFont="1" applyFill="1" applyBorder="1" applyAlignment="1">
      <alignment horizontal="right" vertical="center" readingOrder="1"/>
    </xf>
    <xf numFmtId="2" fontId="2" fillId="0" borderId="24" xfId="2" applyNumberFormat="1" applyFont="1" applyFill="1" applyBorder="1" applyAlignment="1">
      <alignment horizontal="center" vertical="center"/>
    </xf>
    <xf numFmtId="2" fontId="6" fillId="0" borderId="27" xfId="2" applyNumberFormat="1" applyFont="1" applyFill="1" applyBorder="1" applyAlignment="1">
      <alignment horizontal="center" vertical="center"/>
    </xf>
    <xf numFmtId="187" fontId="12" fillId="0" borderId="28" xfId="2" applyNumberFormat="1" applyFont="1" applyFill="1" applyBorder="1" applyAlignment="1">
      <alignment vertical="center" readingOrder="1"/>
    </xf>
    <xf numFmtId="187" fontId="2" fillId="0" borderId="28" xfId="2" applyNumberFormat="1" applyFont="1" applyFill="1" applyBorder="1" applyAlignment="1">
      <alignment horizontal="right" vertical="center"/>
    </xf>
    <xf numFmtId="187" fontId="7" fillId="4" borderId="0" xfId="1" applyNumberFormat="1" applyFont="1" applyFill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43" fontId="2" fillId="0" borderId="0" xfId="0" applyNumberFormat="1" applyFont="1" applyAlignment="1">
      <alignment vertical="center"/>
    </xf>
    <xf numFmtId="4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22" xfId="0" applyFont="1" applyBorder="1" applyAlignment="1">
      <alignment horizontal="left" vertical="center"/>
    </xf>
    <xf numFmtId="2" fontId="3" fillId="0" borderId="5" xfId="2" applyNumberFormat="1" applyFont="1" applyFill="1" applyBorder="1" applyAlignment="1">
      <alignment horizontal="center" vertical="center"/>
    </xf>
    <xf numFmtId="2" fontId="14" fillId="0" borderId="29" xfId="2" applyNumberFormat="1" applyFont="1" applyFill="1" applyBorder="1" applyAlignment="1">
      <alignment horizontal="center" vertical="center"/>
    </xf>
    <xf numFmtId="2" fontId="14" fillId="0" borderId="32" xfId="2" applyNumberFormat="1" applyFont="1" applyFill="1" applyBorder="1" applyAlignment="1">
      <alignment horizontal="center" vertical="center"/>
    </xf>
    <xf numFmtId="187" fontId="3" fillId="0" borderId="1" xfId="2" applyNumberFormat="1" applyFont="1" applyFill="1" applyBorder="1" applyAlignment="1">
      <alignment horizontal="right" vertical="center"/>
    </xf>
    <xf numFmtId="1" fontId="7" fillId="0" borderId="6" xfId="0" applyNumberFormat="1" applyFont="1" applyBorder="1" applyAlignment="1">
      <alignment horizontal="center" vertical="center"/>
    </xf>
    <xf numFmtId="0" fontId="3" fillId="0" borderId="27" xfId="0" applyFont="1" applyBorder="1" applyAlignment="1">
      <alignment horizontal="left" vertical="center"/>
    </xf>
    <xf numFmtId="0" fontId="2" fillId="0" borderId="33" xfId="0" applyFont="1" applyBorder="1" applyAlignment="1">
      <alignment vertical="center"/>
    </xf>
    <xf numFmtId="187" fontId="2" fillId="0" borderId="34" xfId="0" applyNumberFormat="1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15" fillId="0" borderId="34" xfId="0" applyFont="1" applyBorder="1" applyAlignment="1">
      <alignment horizontal="left" vertical="center"/>
    </xf>
    <xf numFmtId="187" fontId="2" fillId="0" borderId="34" xfId="0" applyNumberFormat="1" applyFont="1" applyBorder="1" applyAlignment="1">
      <alignment horizontal="right" vertical="center"/>
    </xf>
    <xf numFmtId="0" fontId="2" fillId="0" borderId="35" xfId="0" applyFont="1" applyBorder="1" applyAlignment="1">
      <alignment horizontal="left" vertical="center"/>
    </xf>
    <xf numFmtId="0" fontId="16" fillId="0" borderId="0" xfId="0" applyFont="1" applyAlignment="1">
      <alignment vertical="center"/>
    </xf>
    <xf numFmtId="4" fontId="16" fillId="0" borderId="0" xfId="0" applyNumberFormat="1" applyFont="1" applyAlignment="1">
      <alignment vertical="center"/>
    </xf>
    <xf numFmtId="0" fontId="2" fillId="0" borderId="36" xfId="0" applyFont="1" applyBorder="1" applyAlignment="1">
      <alignment horizontal="center" vertical="center"/>
    </xf>
    <xf numFmtId="187" fontId="2" fillId="0" borderId="37" xfId="2" applyNumberFormat="1" applyFont="1" applyFill="1" applyBorder="1" applyAlignment="1">
      <alignment horizontal="center" vertical="center" wrapText="1"/>
    </xf>
    <xf numFmtId="2" fontId="2" fillId="0" borderId="38" xfId="2" applyNumberFormat="1" applyFont="1" applyFill="1" applyBorder="1" applyAlignment="1">
      <alignment horizontal="center" vertical="center" wrapText="1"/>
    </xf>
    <xf numFmtId="187" fontId="2" fillId="0" borderId="38" xfId="2" applyNumberFormat="1" applyFont="1" applyFill="1" applyBorder="1" applyAlignment="1">
      <alignment horizontal="center" vertical="center" wrapText="1"/>
    </xf>
    <xf numFmtId="2" fontId="2" fillId="0" borderId="24" xfId="0" applyNumberFormat="1" applyFont="1" applyBorder="1" applyAlignment="1">
      <alignment horizontal="center" vertical="center" wrapText="1"/>
    </xf>
    <xf numFmtId="49" fontId="15" fillId="0" borderId="24" xfId="0" applyNumberFormat="1" applyFont="1" applyBorder="1" applyAlignment="1">
      <alignment horizontal="center" vertical="center" wrapText="1"/>
    </xf>
    <xf numFmtId="187" fontId="2" fillId="0" borderId="24" xfId="2" applyNumberFormat="1" applyFont="1" applyFill="1" applyBorder="1" applyAlignment="1">
      <alignment horizontal="center" vertical="center" wrapText="1"/>
    </xf>
    <xf numFmtId="187" fontId="2" fillId="0" borderId="24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2" fillId="0" borderId="15" xfId="0" applyFont="1" applyBorder="1" applyAlignment="1">
      <alignment horizontal="center" vertical="center"/>
    </xf>
    <xf numFmtId="187" fontId="3" fillId="0" borderId="4" xfId="1" applyNumberFormat="1" applyFont="1" applyFill="1" applyBorder="1" applyAlignment="1">
      <alignment horizontal="right" vertical="center"/>
    </xf>
    <xf numFmtId="4" fontId="3" fillId="0" borderId="24" xfId="2" applyNumberFormat="1" applyFont="1" applyFill="1" applyBorder="1" applyAlignment="1">
      <alignment horizontal="center" vertical="center"/>
    </xf>
    <xf numFmtId="43" fontId="3" fillId="0" borderId="5" xfId="2" applyFont="1" applyFill="1" applyBorder="1" applyAlignment="1">
      <alignment horizontal="center" vertical="center"/>
    </xf>
    <xf numFmtId="187" fontId="3" fillId="0" borderId="40" xfId="1" applyNumberFormat="1" applyFont="1" applyFill="1" applyBorder="1" applyAlignment="1">
      <alignment horizontal="right" vertical="center"/>
    </xf>
    <xf numFmtId="187" fontId="3" fillId="0" borderId="40" xfId="1" applyNumberFormat="1" applyFont="1" applyFill="1" applyBorder="1" applyAlignment="1">
      <alignment horizontal="center" vertical="center"/>
    </xf>
    <xf numFmtId="187" fontId="7" fillId="0" borderId="2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87" fontId="7" fillId="0" borderId="40" xfId="1" applyNumberFormat="1" applyFont="1" applyFill="1" applyBorder="1" applyAlignment="1">
      <alignment horizontal="right" vertical="center"/>
    </xf>
    <xf numFmtId="187" fontId="7" fillId="0" borderId="5" xfId="3" applyNumberFormat="1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187" fontId="2" fillId="0" borderId="41" xfId="2" applyNumberFormat="1" applyFont="1" applyFill="1" applyBorder="1" applyAlignment="1">
      <alignment horizontal="center" vertical="center" wrapText="1"/>
    </xf>
    <xf numFmtId="2" fontId="2" fillId="0" borderId="39" xfId="2" applyNumberFormat="1" applyFont="1" applyFill="1" applyBorder="1" applyAlignment="1">
      <alignment horizontal="center" vertical="center" wrapText="1"/>
    </xf>
    <xf numFmtId="187" fontId="2" fillId="0" borderId="39" xfId="2" applyNumberFormat="1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187" fontId="3" fillId="0" borderId="4" xfId="2" applyNumberFormat="1" applyFont="1" applyFill="1" applyBorder="1" applyAlignment="1">
      <alignment horizontal="right" vertical="center"/>
    </xf>
    <xf numFmtId="4" fontId="3" fillId="0" borderId="6" xfId="2" applyNumberFormat="1" applyFont="1" applyFill="1" applyBorder="1" applyAlignment="1">
      <alignment horizontal="center" vertical="center"/>
    </xf>
    <xf numFmtId="43" fontId="3" fillId="0" borderId="6" xfId="2" applyFont="1" applyFill="1" applyBorder="1" applyAlignment="1">
      <alignment horizontal="center" vertical="center"/>
    </xf>
    <xf numFmtId="187" fontId="3" fillId="0" borderId="6" xfId="2" applyNumberFormat="1" applyFont="1" applyFill="1" applyBorder="1" applyAlignment="1">
      <alignment horizontal="right" vertical="center"/>
    </xf>
    <xf numFmtId="2" fontId="3" fillId="0" borderId="6" xfId="2" applyNumberFormat="1" applyFont="1" applyFill="1" applyBorder="1" applyAlignment="1">
      <alignment horizontal="center" vertical="center"/>
    </xf>
    <xf numFmtId="187" fontId="3" fillId="0" borderId="5" xfId="3" applyNumberFormat="1" applyFont="1" applyBorder="1" applyAlignment="1">
      <alignment horizontal="center" vertical="center"/>
    </xf>
    <xf numFmtId="187" fontId="3" fillId="0" borderId="0" xfId="0" applyNumberFormat="1" applyFont="1" applyAlignment="1">
      <alignment horizontal="right"/>
    </xf>
    <xf numFmtId="43" fontId="3" fillId="0" borderId="0" xfId="1" applyFont="1" applyAlignment="1">
      <alignment horizontal="right"/>
    </xf>
    <xf numFmtId="43" fontId="3" fillId="0" borderId="0" xfId="1" applyFont="1" applyAlignment="1">
      <alignment horizontal="center"/>
    </xf>
    <xf numFmtId="187" fontId="3" fillId="0" borderId="0" xfId="0" applyNumberFormat="1" applyFont="1"/>
    <xf numFmtId="0" fontId="3" fillId="0" borderId="0" xfId="0" applyFont="1"/>
    <xf numFmtId="43" fontId="3" fillId="0" borderId="0" xfId="2" applyFont="1" applyFill="1" applyBorder="1" applyAlignment="1"/>
    <xf numFmtId="43" fontId="3" fillId="0" borderId="0" xfId="1" applyFont="1" applyFill="1" applyAlignment="1"/>
    <xf numFmtId="43" fontId="3" fillId="0" borderId="0" xfId="1" applyFont="1" applyFill="1" applyAlignment="1">
      <alignment horizontal="right"/>
    </xf>
    <xf numFmtId="43" fontId="3" fillId="0" borderId="0" xfId="1" applyFont="1" applyFill="1" applyBorder="1" applyAlignment="1"/>
    <xf numFmtId="43" fontId="3" fillId="0" borderId="0" xfId="1" applyFont="1" applyFill="1" applyAlignment="1">
      <alignment vertical="center"/>
    </xf>
    <xf numFmtId="0" fontId="13" fillId="0" borderId="0" xfId="0" applyFont="1"/>
    <xf numFmtId="0" fontId="13" fillId="0" borderId="0" xfId="0" applyFont="1" applyAlignment="1">
      <alignment horizontal="justify" vertical="center"/>
    </xf>
    <xf numFmtId="2" fontId="3" fillId="0" borderId="0" xfId="0" applyNumberFormat="1" applyFont="1" applyAlignment="1">
      <alignment horizontal="center" vertical="center" wrapText="1"/>
    </xf>
    <xf numFmtId="187" fontId="3" fillId="0" borderId="0" xfId="0" applyNumberFormat="1" applyFont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187" fontId="3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187" fontId="3" fillId="0" borderId="42" xfId="0" applyNumberFormat="1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13" fillId="0" borderId="43" xfId="0" applyFont="1" applyBorder="1" applyAlignment="1">
      <alignment horizontal="center" vertical="center" wrapText="1"/>
    </xf>
    <xf numFmtId="187" fontId="3" fillId="0" borderId="43" xfId="0" applyNumberFormat="1" applyFont="1" applyBorder="1" applyAlignment="1">
      <alignment horizontal="center" vertical="center" wrapText="1"/>
    </xf>
    <xf numFmtId="187" fontId="3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44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13" fillId="0" borderId="45" xfId="0" applyFont="1" applyBorder="1" applyAlignment="1">
      <alignment horizontal="center" vertical="center" wrapText="1"/>
    </xf>
    <xf numFmtId="187" fontId="3" fillId="0" borderId="45" xfId="0" applyNumberFormat="1" applyFont="1" applyBorder="1" applyAlignment="1">
      <alignment horizontal="center" vertical="center" wrapText="1"/>
    </xf>
    <xf numFmtId="2" fontId="3" fillId="0" borderId="0" xfId="0" applyNumberFormat="1" applyFont="1" applyAlignment="1">
      <alignment horizontal="right" vertical="center"/>
    </xf>
    <xf numFmtId="0" fontId="13" fillId="0" borderId="44" xfId="0" applyFont="1" applyBorder="1" applyAlignment="1">
      <alignment vertical="center" wrapText="1"/>
    </xf>
    <xf numFmtId="43" fontId="3" fillId="0" borderId="6" xfId="2" applyFont="1" applyFill="1" applyBorder="1" applyAlignment="1">
      <alignment vertical="center" readingOrder="1"/>
    </xf>
    <xf numFmtId="2" fontId="3" fillId="0" borderId="45" xfId="2" applyNumberFormat="1" applyFont="1" applyBorder="1" applyAlignment="1">
      <alignment horizontal="center" vertical="center"/>
    </xf>
    <xf numFmtId="2" fontId="3" fillId="5" borderId="6" xfId="0" applyNumberFormat="1" applyFont="1" applyFill="1" applyBorder="1" applyAlignment="1">
      <alignment horizontal="center" vertical="center"/>
    </xf>
    <xf numFmtId="43" fontId="3" fillId="0" borderId="45" xfId="0" applyNumberFormat="1" applyFont="1" applyBorder="1" applyAlignment="1">
      <alignment horizontal="center" vertical="center" wrapText="1"/>
    </xf>
    <xf numFmtId="43" fontId="13" fillId="0" borderId="45" xfId="2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right" vertical="center"/>
    </xf>
    <xf numFmtId="43" fontId="3" fillId="0" borderId="45" xfId="2" applyFont="1" applyBorder="1" applyAlignment="1">
      <alignment horizontal="center" vertical="center" wrapText="1"/>
    </xf>
    <xf numFmtId="43" fontId="3" fillId="0" borderId="0" xfId="2" applyFont="1" applyFill="1" applyAlignment="1">
      <alignment vertical="center"/>
    </xf>
    <xf numFmtId="43" fontId="3" fillId="0" borderId="4" xfId="2" applyFont="1" applyFill="1" applyBorder="1" applyAlignment="1">
      <alignment vertical="center" readingOrder="1"/>
    </xf>
    <xf numFmtId="43" fontId="3" fillId="0" borderId="0" xfId="2" applyFont="1" applyFill="1" applyBorder="1" applyAlignment="1">
      <alignment vertical="center" readingOrder="1"/>
    </xf>
    <xf numFmtId="187" fontId="3" fillId="0" borderId="0" xfId="2" applyNumberFormat="1" applyFont="1" applyFill="1" applyBorder="1" applyAlignment="1">
      <alignment horizontal="right" vertical="center"/>
    </xf>
    <xf numFmtId="43" fontId="3" fillId="0" borderId="0" xfId="2" applyFont="1" applyFill="1" applyBorder="1" applyAlignment="1">
      <alignment horizontal="right" vertical="center"/>
    </xf>
    <xf numFmtId="43" fontId="3" fillId="0" borderId="0" xfId="2" applyFont="1" applyFill="1" applyBorder="1" applyAlignment="1">
      <alignment horizontal="center" vertical="center"/>
    </xf>
    <xf numFmtId="0" fontId="2" fillId="0" borderId="44" xfId="0" applyFont="1" applyBorder="1" applyAlignment="1">
      <alignment vertical="center" wrapText="1"/>
    </xf>
    <xf numFmtId="187" fontId="2" fillId="0" borderId="45" xfId="2" applyNumberFormat="1" applyFont="1" applyBorder="1" applyAlignment="1">
      <alignment horizontal="right" vertical="center"/>
    </xf>
    <xf numFmtId="187" fontId="2" fillId="0" borderId="45" xfId="0" applyNumberFormat="1" applyFont="1" applyBorder="1" applyAlignment="1">
      <alignment horizontal="right" vertical="center"/>
    </xf>
    <xf numFmtId="4" fontId="2" fillId="0" borderId="45" xfId="0" applyNumberFormat="1" applyFont="1" applyBorder="1" applyAlignment="1">
      <alignment horizontal="center" vertical="center" wrapText="1"/>
    </xf>
    <xf numFmtId="0" fontId="3" fillId="0" borderId="44" xfId="0" applyFont="1" applyBorder="1" applyAlignment="1">
      <alignment vertical="center" wrapText="1"/>
    </xf>
    <xf numFmtId="187" fontId="3" fillId="0" borderId="45" xfId="2" applyNumberFormat="1" applyFont="1" applyBorder="1" applyAlignment="1">
      <alignment horizontal="right" vertical="center"/>
    </xf>
    <xf numFmtId="4" fontId="3" fillId="0" borderId="45" xfId="0" applyNumberFormat="1" applyFont="1" applyBorder="1" applyAlignment="1">
      <alignment horizontal="center" vertical="center" wrapText="1"/>
    </xf>
    <xf numFmtId="187" fontId="3" fillId="0" borderId="45" xfId="0" applyNumberFormat="1" applyFont="1" applyBorder="1" applyAlignment="1">
      <alignment horizontal="right" vertical="center"/>
    </xf>
    <xf numFmtId="2" fontId="3" fillId="0" borderId="0" xfId="0" applyNumberFormat="1" applyFont="1" applyAlignment="1">
      <alignment horizontal="center" vertical="center"/>
    </xf>
    <xf numFmtId="4" fontId="13" fillId="0" borderId="44" xfId="0" applyNumberFormat="1" applyFont="1" applyBorder="1" applyAlignment="1">
      <alignment horizontal="center" vertical="center" wrapText="1"/>
    </xf>
    <xf numFmtId="2" fontId="3" fillId="0" borderId="45" xfId="0" applyNumberFormat="1" applyFont="1" applyBorder="1" applyAlignment="1">
      <alignment horizontal="center" vertical="center" wrapText="1"/>
    </xf>
    <xf numFmtId="187" fontId="3" fillId="0" borderId="6" xfId="2" applyNumberFormat="1" applyFont="1" applyFill="1" applyBorder="1" applyAlignment="1">
      <alignment horizontal="center" vertical="center"/>
    </xf>
    <xf numFmtId="2" fontId="2" fillId="6" borderId="46" xfId="0" applyNumberFormat="1" applyFont="1" applyFill="1" applyBorder="1" applyAlignment="1">
      <alignment horizontal="left" vertical="center"/>
    </xf>
    <xf numFmtId="0" fontId="2" fillId="6" borderId="47" xfId="0" applyFont="1" applyFill="1" applyBorder="1" applyAlignment="1">
      <alignment vertical="center"/>
    </xf>
    <xf numFmtId="0" fontId="15" fillId="6" borderId="47" xfId="0" applyFont="1" applyFill="1" applyBorder="1" applyAlignment="1">
      <alignment vertical="center"/>
    </xf>
    <xf numFmtId="187" fontId="3" fillId="6" borderId="48" xfId="0" applyNumberFormat="1" applyFont="1" applyFill="1" applyBorder="1" applyAlignment="1">
      <alignment horizontal="center" vertical="center"/>
    </xf>
    <xf numFmtId="187" fontId="2" fillId="0" borderId="6" xfId="0" applyNumberFormat="1" applyFont="1" applyBorder="1" applyAlignment="1">
      <alignment horizontal="center" vertical="center" wrapText="1"/>
    </xf>
    <xf numFmtId="187" fontId="3" fillId="0" borderId="6" xfId="0" applyNumberFormat="1" applyFont="1" applyBorder="1" applyAlignment="1">
      <alignment horizontal="center" vertical="center" wrapText="1"/>
    </xf>
    <xf numFmtId="2" fontId="3" fillId="6" borderId="13" xfId="0" applyNumberFormat="1" applyFont="1" applyFill="1" applyBorder="1" applyAlignment="1">
      <alignment horizontal="left" vertical="center"/>
    </xf>
    <xf numFmtId="0" fontId="3" fillId="6" borderId="13" xfId="0" applyFont="1" applyFill="1" applyBorder="1" applyAlignment="1">
      <alignment vertical="center"/>
    </xf>
    <xf numFmtId="0" fontId="3" fillId="6" borderId="4" xfId="0" applyFont="1" applyFill="1" applyBorder="1" applyAlignment="1">
      <alignment vertical="center"/>
    </xf>
    <xf numFmtId="187" fontId="3" fillId="6" borderId="3" xfId="2" applyNumberFormat="1" applyFont="1" applyFill="1" applyBorder="1" applyAlignment="1">
      <alignment vertical="center"/>
    </xf>
    <xf numFmtId="43" fontId="3" fillId="0" borderId="6" xfId="2" applyFont="1" applyFill="1" applyBorder="1" applyAlignment="1">
      <alignment horizontal="right" vertical="center"/>
    </xf>
    <xf numFmtId="187" fontId="2" fillId="0" borderId="6" xfId="2" applyNumberFormat="1" applyFont="1" applyFill="1" applyBorder="1" applyAlignment="1">
      <alignment horizontal="right" vertical="center"/>
    </xf>
    <xf numFmtId="187" fontId="2" fillId="6" borderId="6" xfId="2" applyNumberFormat="1" applyFont="1" applyFill="1" applyBorder="1" applyAlignment="1">
      <alignment horizontal="right" vertical="center"/>
    </xf>
    <xf numFmtId="187" fontId="3" fillId="6" borderId="6" xfId="2" applyNumberFormat="1" applyFont="1" applyFill="1" applyBorder="1" applyAlignment="1">
      <alignment horizontal="center" vertical="center"/>
    </xf>
    <xf numFmtId="187" fontId="3" fillId="0" borderId="0" xfId="2" applyNumberFormat="1" applyFont="1" applyFill="1" applyAlignment="1">
      <alignment horizontal="right" vertical="center"/>
    </xf>
    <xf numFmtId="43" fontId="3" fillId="0" borderId="0" xfId="2" applyFont="1" applyFill="1" applyAlignment="1">
      <alignment horizontal="right" vertical="center"/>
    </xf>
    <xf numFmtId="2" fontId="3" fillId="6" borderId="1" xfId="0" applyNumberFormat="1" applyFont="1" applyFill="1" applyBorder="1" applyAlignment="1">
      <alignment horizontal="left" vertical="center"/>
    </xf>
    <xf numFmtId="0" fontId="3" fillId="6" borderId="1" xfId="0" applyFont="1" applyFill="1" applyBorder="1" applyAlignment="1">
      <alignment vertical="center"/>
    </xf>
    <xf numFmtId="0" fontId="3" fillId="6" borderId="40" xfId="0" applyFont="1" applyFill="1" applyBorder="1" applyAlignment="1">
      <alignment vertical="center"/>
    </xf>
    <xf numFmtId="187" fontId="3" fillId="6" borderId="29" xfId="2" applyNumberFormat="1" applyFont="1" applyFill="1" applyBorder="1" applyAlignment="1">
      <alignment vertical="center"/>
    </xf>
    <xf numFmtId="2" fontId="3" fillId="6" borderId="13" xfId="0" applyNumberFormat="1" applyFont="1" applyFill="1" applyBorder="1" applyAlignment="1">
      <alignment horizontal="center" vertical="center"/>
    </xf>
    <xf numFmtId="0" fontId="2" fillId="6" borderId="4" xfId="0" applyFont="1" applyFill="1" applyBorder="1" applyAlignment="1">
      <alignment vertical="center"/>
    </xf>
    <xf numFmtId="187" fontId="2" fillId="6" borderId="3" xfId="2" applyNumberFormat="1" applyFont="1" applyFill="1" applyBorder="1" applyAlignment="1">
      <alignment vertical="center"/>
    </xf>
    <xf numFmtId="9" fontId="3" fillId="0" borderId="0" xfId="4" applyFont="1" applyFill="1" applyAlignment="1">
      <alignment vertical="center"/>
    </xf>
    <xf numFmtId="2" fontId="3" fillId="0" borderId="13" xfId="0" applyNumberFormat="1" applyFont="1" applyBorder="1" applyAlignment="1">
      <alignment horizontal="left" vertical="center"/>
    </xf>
    <xf numFmtId="0" fontId="3" fillId="0" borderId="1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187" fontId="3" fillId="0" borderId="3" xfId="2" applyNumberFormat="1" applyFont="1" applyFill="1" applyBorder="1" applyAlignment="1">
      <alignment vertical="center"/>
    </xf>
    <xf numFmtId="2" fontId="3" fillId="0" borderId="0" xfId="0" applyNumberFormat="1" applyFont="1" applyAlignment="1">
      <alignment horizontal="left" vertical="center"/>
    </xf>
    <xf numFmtId="187" fontId="3" fillId="0" borderId="0" xfId="2" applyNumberFormat="1" applyFont="1" applyFill="1" applyBorder="1" applyAlignment="1">
      <alignment vertical="center"/>
    </xf>
    <xf numFmtId="2" fontId="7" fillId="0" borderId="0" xfId="0" applyNumberFormat="1" applyFont="1" applyAlignment="1">
      <alignment horizontal="right" vertical="center"/>
    </xf>
    <xf numFmtId="0" fontId="17" fillId="0" borderId="42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187" fontId="17" fillId="0" borderId="43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17" fillId="0" borderId="44" xfId="0" applyFont="1" applyBorder="1" applyAlignment="1">
      <alignment vertical="center" wrapText="1"/>
    </xf>
    <xf numFmtId="2" fontId="3" fillId="0" borderId="45" xfId="2" applyNumberFormat="1" applyFont="1" applyBorder="1" applyAlignment="1">
      <alignment horizontal="center" vertical="center" wrapText="1"/>
    </xf>
    <xf numFmtId="43" fontId="16" fillId="0" borderId="45" xfId="2" applyFont="1" applyBorder="1" applyAlignment="1">
      <alignment horizontal="right" vertical="center" wrapText="1"/>
    </xf>
    <xf numFmtId="43" fontId="3" fillId="0" borderId="45" xfId="2" applyFont="1" applyBorder="1" applyAlignment="1">
      <alignment horizontal="right" vertical="center" wrapText="1"/>
    </xf>
    <xf numFmtId="43" fontId="17" fillId="0" borderId="45" xfId="2" applyFont="1" applyBorder="1" applyAlignment="1">
      <alignment horizontal="center" vertical="center" wrapText="1"/>
    </xf>
    <xf numFmtId="187" fontId="3" fillId="0" borderId="45" xfId="0" applyNumberFormat="1" applyFont="1" applyBorder="1" applyAlignment="1">
      <alignment horizontal="right" vertical="center" wrapText="1"/>
    </xf>
    <xf numFmtId="43" fontId="16" fillId="0" borderId="45" xfId="2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8" fillId="0" borderId="6" xfId="0" applyFont="1" applyBorder="1" applyAlignment="1">
      <alignment vertical="center" wrapText="1"/>
    </xf>
    <xf numFmtId="187" fontId="2" fillId="0" borderId="6" xfId="0" applyNumberFormat="1" applyFont="1" applyBorder="1" applyAlignment="1">
      <alignment horizontal="right" vertical="center" wrapText="1"/>
    </xf>
    <xf numFmtId="43" fontId="2" fillId="0" borderId="6" xfId="2" applyFont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187" fontId="2" fillId="0" borderId="0" xfId="0" applyNumberFormat="1" applyFont="1" applyAlignment="1">
      <alignment vertical="center"/>
    </xf>
    <xf numFmtId="187" fontId="2" fillId="0" borderId="0" xfId="0" applyNumberFormat="1" applyFont="1" applyAlignment="1">
      <alignment horizontal="right" vertical="center"/>
    </xf>
    <xf numFmtId="0" fontId="17" fillId="0" borderId="6" xfId="0" applyFont="1" applyBorder="1" applyAlignment="1">
      <alignment horizontal="left" vertical="center" wrapText="1"/>
    </xf>
    <xf numFmtId="187" fontId="3" fillId="0" borderId="6" xfId="0" applyNumberFormat="1" applyFont="1" applyBorder="1" applyAlignment="1">
      <alignment horizontal="right" vertical="center" wrapText="1"/>
    </xf>
    <xf numFmtId="43" fontId="3" fillId="0" borderId="6" xfId="2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18" fillId="0" borderId="6" xfId="0" applyFont="1" applyBorder="1" applyAlignment="1">
      <alignment vertical="center"/>
    </xf>
    <xf numFmtId="0" fontId="17" fillId="0" borderId="6" xfId="0" applyFont="1" applyBorder="1" applyAlignment="1">
      <alignment horizontal="left" vertical="center"/>
    </xf>
    <xf numFmtId="0" fontId="2" fillId="7" borderId="0" xfId="0" applyFont="1" applyFill="1" applyAlignment="1">
      <alignment vertical="center"/>
    </xf>
    <xf numFmtId="187" fontId="3" fillId="0" borderId="50" xfId="0" applyNumberFormat="1" applyFont="1" applyBorder="1" applyAlignment="1">
      <alignment horizontal="center" vertical="center" wrapText="1"/>
    </xf>
    <xf numFmtId="187" fontId="3" fillId="0" borderId="51" xfId="0" applyNumberFormat="1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13" fillId="0" borderId="52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45" xfId="0" applyFont="1" applyBorder="1" applyAlignment="1">
      <alignment vertical="center" wrapText="1"/>
    </xf>
    <xf numFmtId="187" fontId="3" fillId="0" borderId="45" xfId="2" applyNumberFormat="1" applyFont="1" applyBorder="1" applyAlignment="1">
      <alignment horizontal="right" vertical="center" wrapText="1"/>
    </xf>
    <xf numFmtId="43" fontId="3" fillId="0" borderId="45" xfId="2" applyFont="1" applyBorder="1" applyAlignment="1">
      <alignment horizontal="center" vertical="center"/>
    </xf>
    <xf numFmtId="2" fontId="13" fillId="0" borderId="45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right" vertical="center" wrapText="1"/>
    </xf>
    <xf numFmtId="4" fontId="12" fillId="0" borderId="6" xfId="0" applyNumberFormat="1" applyFont="1" applyBorder="1" applyAlignment="1">
      <alignment horizontal="right" vertical="center" wrapText="1"/>
    </xf>
    <xf numFmtId="4" fontId="3" fillId="0" borderId="6" xfId="0" applyNumberFormat="1" applyFont="1" applyBorder="1" applyAlignment="1">
      <alignment horizontal="right" vertical="center" wrapText="1"/>
    </xf>
    <xf numFmtId="4" fontId="13" fillId="0" borderId="6" xfId="0" applyNumberFormat="1" applyFont="1" applyBorder="1" applyAlignment="1">
      <alignment horizontal="right" vertical="center" wrapText="1"/>
    </xf>
    <xf numFmtId="0" fontId="19" fillId="0" borderId="0" xfId="0" applyFont="1" applyAlignment="1">
      <alignment vertical="center"/>
    </xf>
    <xf numFmtId="0" fontId="3" fillId="0" borderId="52" xfId="0" applyFont="1" applyBorder="1" applyAlignment="1">
      <alignment horizontal="center" vertical="center" wrapText="1"/>
    </xf>
    <xf numFmtId="0" fontId="19" fillId="0" borderId="50" xfId="0" applyFont="1" applyBorder="1" applyAlignment="1">
      <alignment horizontal="center" vertical="center" wrapText="1"/>
    </xf>
    <xf numFmtId="0" fontId="19" fillId="0" borderId="44" xfId="0" applyFont="1" applyBorder="1" applyAlignment="1">
      <alignment vertical="center" wrapText="1"/>
    </xf>
    <xf numFmtId="4" fontId="3" fillId="0" borderId="45" xfId="0" applyNumberFormat="1" applyFont="1" applyBorder="1" applyAlignment="1">
      <alignment horizontal="right" vertical="center" wrapText="1"/>
    </xf>
    <xf numFmtId="4" fontId="19" fillId="0" borderId="45" xfId="0" applyNumberFormat="1" applyFont="1" applyBorder="1" applyAlignment="1">
      <alignment horizontal="right" vertical="center" wrapText="1"/>
    </xf>
    <xf numFmtId="43" fontId="3" fillId="0" borderId="45" xfId="0" applyNumberFormat="1" applyFont="1" applyBorder="1" applyAlignment="1">
      <alignment horizontal="right" vertical="center" wrapText="1"/>
    </xf>
    <xf numFmtId="0" fontId="20" fillId="8" borderId="54" xfId="0" applyFont="1" applyFill="1" applyBorder="1" applyAlignment="1">
      <alignment horizontal="center" vertical="center" wrapText="1" readingOrder="1"/>
    </xf>
    <xf numFmtId="0" fontId="2" fillId="8" borderId="54" xfId="0" applyFont="1" applyFill="1" applyBorder="1" applyAlignment="1">
      <alignment horizontal="center" vertical="center" wrapText="1" readingOrder="1"/>
    </xf>
    <xf numFmtId="0" fontId="20" fillId="8" borderId="55" xfId="0" applyFont="1" applyFill="1" applyBorder="1" applyAlignment="1">
      <alignment horizontal="center" vertical="center" wrapText="1" readingOrder="1"/>
    </xf>
    <xf numFmtId="0" fontId="2" fillId="8" borderId="55" xfId="0" applyFont="1" applyFill="1" applyBorder="1" applyAlignment="1">
      <alignment horizontal="center" vertical="center" wrapText="1" readingOrder="1"/>
    </xf>
    <xf numFmtId="0" fontId="21" fillId="9" borderId="56" xfId="0" applyFont="1" applyFill="1" applyBorder="1" applyAlignment="1">
      <alignment horizontal="left" vertical="center" readingOrder="1"/>
    </xf>
    <xf numFmtId="187" fontId="2" fillId="9" borderId="57" xfId="0" applyNumberFormat="1" applyFont="1" applyFill="1" applyBorder="1" applyAlignment="1">
      <alignment horizontal="left" vertical="center" wrapText="1" readingOrder="1"/>
    </xf>
    <xf numFmtId="0" fontId="2" fillId="9" borderId="57" xfId="0" applyFont="1" applyFill="1" applyBorder="1" applyAlignment="1">
      <alignment horizontal="left" vertical="center" wrapText="1" readingOrder="1"/>
    </xf>
    <xf numFmtId="0" fontId="21" fillId="9" borderId="58" xfId="0" applyFont="1" applyFill="1" applyBorder="1" applyAlignment="1">
      <alignment horizontal="left" vertical="center" wrapText="1" readingOrder="1"/>
    </xf>
    <xf numFmtId="187" fontId="3" fillId="0" borderId="0" xfId="0" applyNumberFormat="1" applyFont="1" applyAlignment="1">
      <alignment horizontal="center" vertical="center"/>
    </xf>
    <xf numFmtId="0" fontId="21" fillId="10" borderId="59" xfId="0" applyFont="1" applyFill="1" applyBorder="1" applyAlignment="1">
      <alignment horizontal="center" vertical="center" wrapText="1" readingOrder="1"/>
    </xf>
    <xf numFmtId="187" fontId="2" fillId="10" borderId="59" xfId="0" applyNumberFormat="1" applyFont="1" applyFill="1" applyBorder="1" applyAlignment="1">
      <alignment horizontal="center" vertical="center" wrapText="1" readingOrder="1"/>
    </xf>
    <xf numFmtId="0" fontId="2" fillId="10" borderId="59" xfId="0" applyFont="1" applyFill="1" applyBorder="1" applyAlignment="1">
      <alignment horizontal="center" vertical="center" wrapText="1" readingOrder="1"/>
    </xf>
    <xf numFmtId="187" fontId="2" fillId="10" borderId="59" xfId="0" applyNumberFormat="1" applyFont="1" applyFill="1" applyBorder="1" applyAlignment="1">
      <alignment horizontal="right" vertical="center" wrapText="1" readingOrder="1"/>
    </xf>
    <xf numFmtId="2" fontId="2" fillId="10" borderId="59" xfId="2" applyNumberFormat="1" applyFont="1" applyFill="1" applyBorder="1" applyAlignment="1">
      <alignment horizontal="center" vertical="center" wrapText="1" readingOrder="1"/>
    </xf>
    <xf numFmtId="43" fontId="2" fillId="10" borderId="59" xfId="2" applyFont="1" applyFill="1" applyBorder="1" applyAlignment="1">
      <alignment horizontal="right" vertical="center" wrapText="1" readingOrder="1"/>
    </xf>
    <xf numFmtId="2" fontId="21" fillId="10" borderId="59" xfId="2" applyNumberFormat="1" applyFont="1" applyFill="1" applyBorder="1" applyAlignment="1">
      <alignment horizontal="center" vertical="center" wrapText="1" readingOrder="1"/>
    </xf>
    <xf numFmtId="187" fontId="3" fillId="0" borderId="0" xfId="2" applyNumberFormat="1" applyFont="1" applyFill="1" applyAlignment="1">
      <alignment horizontal="center" vertical="center"/>
    </xf>
    <xf numFmtId="0" fontId="21" fillId="9" borderId="59" xfId="0" applyFont="1" applyFill="1" applyBorder="1" applyAlignment="1">
      <alignment horizontal="center" vertical="center" wrapText="1" readingOrder="1"/>
    </xf>
    <xf numFmtId="0" fontId="2" fillId="9" borderId="59" xfId="0" applyFont="1" applyFill="1" applyBorder="1" applyAlignment="1">
      <alignment horizontal="center" vertical="center" wrapText="1" readingOrder="1"/>
    </xf>
    <xf numFmtId="2" fontId="2" fillId="9" borderId="59" xfId="2" applyNumberFormat="1" applyFont="1" applyFill="1" applyBorder="1" applyAlignment="1">
      <alignment horizontal="center" vertical="center" wrapText="1" readingOrder="1"/>
    </xf>
    <xf numFmtId="0" fontId="21" fillId="9" borderId="60" xfId="0" applyFont="1" applyFill="1" applyBorder="1" applyAlignment="1">
      <alignment horizontal="left" vertical="center" wrapText="1" readingOrder="1"/>
    </xf>
    <xf numFmtId="187" fontId="2" fillId="9" borderId="61" xfId="0" applyNumberFormat="1" applyFont="1" applyFill="1" applyBorder="1" applyAlignment="1">
      <alignment horizontal="left" vertical="center" wrapText="1" readingOrder="1"/>
    </xf>
    <xf numFmtId="0" fontId="2" fillId="9" borderId="61" xfId="0" applyFont="1" applyFill="1" applyBorder="1" applyAlignment="1">
      <alignment horizontal="left" vertical="center" wrapText="1" readingOrder="1"/>
    </xf>
    <xf numFmtId="0" fontId="21" fillId="9" borderId="62" xfId="0" applyFont="1" applyFill="1" applyBorder="1" applyAlignment="1">
      <alignment horizontal="left" vertical="center" wrapText="1" readingOrder="1"/>
    </xf>
    <xf numFmtId="0" fontId="21" fillId="10" borderId="59" xfId="0" applyFont="1" applyFill="1" applyBorder="1" applyAlignment="1">
      <alignment horizontal="left" vertical="center" wrapText="1" readingOrder="1"/>
    </xf>
    <xf numFmtId="0" fontId="2" fillId="10" borderId="59" xfId="0" applyFont="1" applyFill="1" applyBorder="1" applyAlignment="1">
      <alignment horizontal="right" vertical="center" wrapText="1" readingOrder="1"/>
    </xf>
    <xf numFmtId="2" fontId="2" fillId="10" borderId="59" xfId="0" applyNumberFormat="1" applyFont="1" applyFill="1" applyBorder="1" applyAlignment="1">
      <alignment horizontal="center" vertical="center" wrapText="1" readingOrder="1"/>
    </xf>
    <xf numFmtId="2" fontId="21" fillId="10" borderId="59" xfId="0" applyNumberFormat="1" applyFont="1" applyFill="1" applyBorder="1" applyAlignment="1">
      <alignment horizontal="center" vertical="center" wrapText="1" readingOrder="1"/>
    </xf>
    <xf numFmtId="0" fontId="20" fillId="8" borderId="60" xfId="0" applyFont="1" applyFill="1" applyBorder="1" applyAlignment="1">
      <alignment horizontal="left" vertical="center" readingOrder="1"/>
    </xf>
    <xf numFmtId="187" fontId="2" fillId="8" borderId="61" xfId="0" applyNumberFormat="1" applyFont="1" applyFill="1" applyBorder="1" applyAlignment="1">
      <alignment horizontal="left" vertical="center" wrapText="1" readingOrder="1"/>
    </xf>
    <xf numFmtId="0" fontId="2" fillId="8" borderId="61" xfId="0" applyFont="1" applyFill="1" applyBorder="1" applyAlignment="1">
      <alignment horizontal="left" vertical="center" wrapText="1" readingOrder="1"/>
    </xf>
    <xf numFmtId="0" fontId="20" fillId="8" borderId="62" xfId="0" applyFont="1" applyFill="1" applyBorder="1" applyAlignment="1">
      <alignment horizontal="left" vertical="center" wrapText="1" readingOrder="1"/>
    </xf>
    <xf numFmtId="0" fontId="21" fillId="11" borderId="59" xfId="0" applyFont="1" applyFill="1" applyBorder="1" applyAlignment="1">
      <alignment horizontal="left" vertical="center" wrapText="1" readingOrder="1"/>
    </xf>
    <xf numFmtId="187" fontId="2" fillId="11" borderId="59" xfId="0" applyNumberFormat="1" applyFont="1" applyFill="1" applyBorder="1" applyAlignment="1">
      <alignment horizontal="right" vertical="center" readingOrder="1"/>
    </xf>
    <xf numFmtId="2" fontId="2" fillId="11" borderId="59" xfId="2" applyNumberFormat="1" applyFont="1" applyFill="1" applyBorder="1" applyAlignment="1">
      <alignment horizontal="center" vertical="center" readingOrder="1"/>
    </xf>
    <xf numFmtId="2" fontId="21" fillId="11" borderId="59" xfId="2" applyNumberFormat="1" applyFont="1" applyFill="1" applyBorder="1" applyAlignment="1">
      <alignment horizontal="center" vertical="center" wrapText="1" readingOrder="1"/>
    </xf>
    <xf numFmtId="0" fontId="21" fillId="11" borderId="59" xfId="0" applyFont="1" applyFill="1" applyBorder="1" applyAlignment="1">
      <alignment horizontal="left" vertical="center" readingOrder="1"/>
    </xf>
    <xf numFmtId="2" fontId="21" fillId="11" borderId="59" xfId="2" applyNumberFormat="1" applyFont="1" applyFill="1" applyBorder="1" applyAlignment="1">
      <alignment horizontal="center" vertical="center" readingOrder="1"/>
    </xf>
    <xf numFmtId="187" fontId="2" fillId="11" borderId="59" xfId="0" applyNumberFormat="1" applyFont="1" applyFill="1" applyBorder="1" applyAlignment="1">
      <alignment horizontal="right" vertical="center" wrapText="1" readingOrder="1"/>
    </xf>
    <xf numFmtId="43" fontId="3" fillId="0" borderId="0" xfId="1" applyFont="1" applyAlignment="1">
      <alignment vertical="center"/>
    </xf>
    <xf numFmtId="43" fontId="3" fillId="0" borderId="0" xfId="1" applyFont="1" applyAlignment="1">
      <alignment horizontal="right" vertical="center"/>
    </xf>
    <xf numFmtId="2" fontId="3" fillId="0" borderId="0" xfId="1" applyNumberFormat="1" applyFont="1" applyFill="1" applyBorder="1" applyAlignment="1">
      <alignment horizontal="center" vertical="center"/>
    </xf>
    <xf numFmtId="43" fontId="2" fillId="0" borderId="10" xfId="1" applyFont="1" applyFill="1" applyBorder="1" applyAlignment="1">
      <alignment vertical="center"/>
    </xf>
    <xf numFmtId="43" fontId="2" fillId="0" borderId="12" xfId="1" applyFont="1" applyFill="1" applyBorder="1" applyAlignment="1">
      <alignment horizontal="right" vertical="center"/>
    </xf>
    <xf numFmtId="43" fontId="2" fillId="0" borderId="4" xfId="1" applyFont="1" applyFill="1" applyBorder="1" applyAlignment="1">
      <alignment horizontal="right" vertical="center"/>
    </xf>
    <xf numFmtId="43" fontId="2" fillId="0" borderId="11" xfId="1" applyFont="1" applyFill="1" applyBorder="1" applyAlignment="1">
      <alignment vertical="center"/>
    </xf>
    <xf numFmtId="1" fontId="3" fillId="2" borderId="6" xfId="0" applyNumberFormat="1" applyFont="1" applyFill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2" borderId="5" xfId="0" applyNumberFormat="1" applyFont="1" applyFill="1" applyBorder="1" applyAlignment="1">
      <alignment horizontal="center" vertical="center"/>
    </xf>
    <xf numFmtId="4" fontId="9" fillId="0" borderId="10" xfId="3" applyNumberFormat="1" applyFont="1" applyBorder="1" applyAlignment="1">
      <alignment horizontal="right" vertical="center" wrapText="1"/>
    </xf>
    <xf numFmtId="2" fontId="9" fillId="0" borderId="6" xfId="0" applyNumberFormat="1" applyFont="1" applyBorder="1" applyAlignment="1">
      <alignment horizontal="right" vertical="center"/>
    </xf>
    <xf numFmtId="4" fontId="9" fillId="0" borderId="12" xfId="3" applyNumberFormat="1" applyFont="1" applyBorder="1" applyAlignment="1">
      <alignment horizontal="right" vertical="center" wrapText="1"/>
    </xf>
    <xf numFmtId="4" fontId="9" fillId="0" borderId="13" xfId="3" applyNumberFormat="1" applyFont="1" applyBorder="1" applyAlignment="1">
      <alignment horizontal="right" vertical="center" wrapText="1"/>
    </xf>
    <xf numFmtId="2" fontId="9" fillId="0" borderId="5" xfId="0" applyNumberFormat="1" applyFont="1" applyBorder="1" applyAlignment="1">
      <alignment horizontal="right" vertical="center"/>
    </xf>
    <xf numFmtId="187" fontId="13" fillId="0" borderId="5" xfId="0" applyNumberFormat="1" applyFont="1" applyBorder="1" applyAlignment="1">
      <alignment horizontal="right" vertical="center"/>
    </xf>
    <xf numFmtId="2" fontId="13" fillId="0" borderId="6" xfId="0" applyNumberFormat="1" applyFont="1" applyBorder="1" applyAlignment="1">
      <alignment horizontal="right" vertical="center"/>
    </xf>
    <xf numFmtId="187" fontId="13" fillId="0" borderId="29" xfId="0" applyNumberFormat="1" applyFont="1" applyBorder="1" applyAlignment="1">
      <alignment horizontal="right" vertical="center"/>
    </xf>
    <xf numFmtId="187" fontId="13" fillId="0" borderId="30" xfId="0" applyNumberFormat="1" applyFont="1" applyBorder="1" applyAlignment="1">
      <alignment horizontal="right" vertical="center"/>
    </xf>
    <xf numFmtId="187" fontId="13" fillId="0" borderId="31" xfId="2" applyNumberFormat="1" applyFont="1" applyFill="1" applyBorder="1" applyAlignment="1">
      <alignment horizontal="right" vertical="center"/>
    </xf>
    <xf numFmtId="187" fontId="13" fillId="0" borderId="6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2" fontId="3" fillId="0" borderId="2" xfId="1" applyNumberFormat="1" applyFont="1" applyFill="1" applyBorder="1" applyAlignment="1">
      <alignment horizontal="center" vertical="center"/>
    </xf>
    <xf numFmtId="2" fontId="3" fillId="0" borderId="5" xfId="1" applyNumberFormat="1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13" fillId="0" borderId="42" xfId="0" applyFont="1" applyBorder="1" applyAlignment="1">
      <alignment horizontal="center" vertical="center" wrapText="1"/>
    </xf>
    <xf numFmtId="0" fontId="13" fillId="0" borderId="44" xfId="0" applyFont="1" applyBorder="1" applyAlignment="1">
      <alignment horizontal="center" vertical="center" wrapText="1"/>
    </xf>
    <xf numFmtId="187" fontId="3" fillId="0" borderId="42" xfId="0" applyNumberFormat="1" applyFont="1" applyBorder="1" applyAlignment="1">
      <alignment horizontal="center" vertical="center" wrapText="1"/>
    </xf>
    <xf numFmtId="187" fontId="3" fillId="0" borderId="44" xfId="0" applyNumberFormat="1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87" fontId="3" fillId="0" borderId="2" xfId="0" applyNumberFormat="1" applyFont="1" applyBorder="1" applyAlignment="1">
      <alignment horizontal="center" vertical="center" wrapText="1"/>
    </xf>
    <xf numFmtId="187" fontId="3" fillId="0" borderId="5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3" fillId="0" borderId="53" xfId="0" applyFont="1" applyBorder="1" applyAlignment="1">
      <alignment horizontal="center" vertical="center" wrapText="1"/>
    </xf>
    <xf numFmtId="187" fontId="3" fillId="0" borderId="53" xfId="0" applyNumberFormat="1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9" fillId="0" borderId="42" xfId="0" applyFont="1" applyBorder="1" applyAlignment="1">
      <alignment horizontal="center" vertical="center" wrapText="1"/>
    </xf>
    <xf numFmtId="0" fontId="19" fillId="0" borderId="53" xfId="0" applyFont="1" applyBorder="1" applyAlignment="1">
      <alignment horizontal="center" vertical="center" wrapText="1"/>
    </xf>
    <xf numFmtId="0" fontId="19" fillId="0" borderId="44" xfId="0" applyFont="1" applyBorder="1" applyAlignment="1">
      <alignment horizontal="center" vertical="center" wrapText="1"/>
    </xf>
    <xf numFmtId="0" fontId="20" fillId="8" borderId="54" xfId="0" applyFont="1" applyFill="1" applyBorder="1" applyAlignment="1">
      <alignment horizontal="center" vertical="center" wrapText="1" readingOrder="1"/>
    </xf>
    <xf numFmtId="0" fontId="20" fillId="8" borderId="55" xfId="0" applyFont="1" applyFill="1" applyBorder="1" applyAlignment="1">
      <alignment horizontal="center" vertical="center" wrapText="1" readingOrder="1"/>
    </xf>
    <xf numFmtId="187" fontId="2" fillId="8" borderId="54" xfId="0" applyNumberFormat="1" applyFont="1" applyFill="1" applyBorder="1" applyAlignment="1">
      <alignment horizontal="center" vertical="center" wrapText="1" readingOrder="1"/>
    </xf>
    <xf numFmtId="187" fontId="2" fillId="8" borderId="55" xfId="0" applyNumberFormat="1" applyFont="1" applyFill="1" applyBorder="1" applyAlignment="1">
      <alignment horizontal="center" vertical="center" wrapText="1" readingOrder="1"/>
    </xf>
    <xf numFmtId="0" fontId="2" fillId="8" borderId="54" xfId="0" applyFont="1" applyFill="1" applyBorder="1" applyAlignment="1">
      <alignment horizontal="center" vertical="center" wrapText="1" readingOrder="1"/>
    </xf>
    <xf numFmtId="0" fontId="2" fillId="8" borderId="55" xfId="0" applyFont="1" applyFill="1" applyBorder="1" applyAlignment="1">
      <alignment horizontal="center" vertical="center" wrapText="1" readingOrder="1"/>
    </xf>
  </cellXfs>
  <cellStyles count="5">
    <cellStyle name="Comma" xfId="1" builtinId="3"/>
    <cellStyle name="Normal" xfId="0" builtinId="0"/>
    <cellStyle name="จุลภาค 2" xfId="2" xr:uid="{5A7381B0-21CF-4F09-AFF3-43B776BD8667}"/>
    <cellStyle name="ปกติ 2" xfId="3" xr:uid="{D18559A0-B6B5-4046-9F0D-F4C80E01905D}"/>
    <cellStyle name="เปอร์เซ็นต์ 2" xfId="4" xr:uid="{AA038797-6F4D-4082-A653-27958A7C78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EED19-EB8E-407D-B6FE-FBD19C4A327C}">
  <sheetPr>
    <tabColor rgb="FFD4626D"/>
    <pageSetUpPr fitToPage="1"/>
  </sheetPr>
  <dimension ref="A1:U183"/>
  <sheetViews>
    <sheetView tabSelected="1" zoomScale="57" zoomScaleNormal="57" workbookViewId="0">
      <selection activeCell="Z15" sqref="Z15"/>
    </sheetView>
  </sheetViews>
  <sheetFormatPr defaultColWidth="9" defaultRowHeight="45.75" customHeight="1" x14ac:dyDescent="0.2"/>
  <cols>
    <col min="1" max="1" width="17.875" style="1" customWidth="1"/>
    <col min="2" max="2" width="18.5" style="2" customWidth="1"/>
    <col min="3" max="3" width="16.625" style="163" customWidth="1"/>
    <col min="4" max="4" width="16.625" style="2" customWidth="1"/>
    <col min="5" max="5" width="18.875" style="2" customWidth="1"/>
    <col min="6" max="6" width="16.625" style="186" customWidth="1"/>
    <col min="7" max="8" width="16.625" style="1" customWidth="1"/>
    <col min="9" max="9" width="17.875" style="157" customWidth="1"/>
    <col min="10" max="10" width="14.75" style="1" customWidth="1"/>
    <col min="11" max="12" width="14.875" style="1" customWidth="1"/>
    <col min="13" max="13" width="17" style="2" bestFit="1" customWidth="1"/>
    <col min="14" max="14" width="14.125" style="1" customWidth="1"/>
    <col min="15" max="15" width="11.625" style="1" customWidth="1"/>
    <col min="16" max="16" width="24.75" style="1" hidden="1" customWidth="1"/>
    <col min="17" max="17" width="20.5" style="1" hidden="1" customWidth="1"/>
    <col min="18" max="18" width="7.25" style="1" hidden="1" customWidth="1"/>
    <col min="19" max="19" width="20.125" style="1" hidden="1" customWidth="1"/>
    <col min="20" max="20" width="15.125" style="1" hidden="1" customWidth="1"/>
    <col min="21" max="21" width="13.75" style="1" hidden="1" customWidth="1"/>
    <col min="22" max="22" width="15" style="1" bestFit="1" customWidth="1"/>
    <col min="23" max="23" width="13.75" style="1" bestFit="1" customWidth="1"/>
    <col min="24" max="25" width="15" style="1" bestFit="1" customWidth="1"/>
    <col min="26" max="16384" width="9" style="1"/>
  </cols>
  <sheetData>
    <row r="1" spans="1:20" ht="33" customHeight="1" x14ac:dyDescent="0.2">
      <c r="A1" s="328" t="s">
        <v>0</v>
      </c>
      <c r="B1" s="328"/>
      <c r="C1" s="328"/>
      <c r="D1" s="328"/>
      <c r="E1" s="328"/>
      <c r="F1" s="328"/>
      <c r="G1" s="328"/>
      <c r="H1" s="328"/>
      <c r="I1" s="328"/>
    </row>
    <row r="2" spans="1:20" ht="29.25" customHeight="1" x14ac:dyDescent="0.2">
      <c r="A2" s="329" t="s">
        <v>1</v>
      </c>
      <c r="B2" s="331" t="s">
        <v>2</v>
      </c>
      <c r="C2" s="332"/>
      <c r="D2" s="333" t="s">
        <v>3</v>
      </c>
      <c r="E2" s="334"/>
      <c r="F2" s="333" t="s">
        <v>4</v>
      </c>
      <c r="G2" s="334"/>
      <c r="H2" s="335" t="s">
        <v>5</v>
      </c>
      <c r="I2" s="336"/>
    </row>
    <row r="3" spans="1:20" ht="29.25" customHeight="1" x14ac:dyDescent="0.2">
      <c r="A3" s="330"/>
      <c r="B3" s="3" t="s">
        <v>6</v>
      </c>
      <c r="C3" s="4" t="s">
        <v>7</v>
      </c>
      <c r="D3" s="5" t="s">
        <v>6</v>
      </c>
      <c r="E3" s="5" t="s">
        <v>7</v>
      </c>
      <c r="F3" s="6" t="s">
        <v>6</v>
      </c>
      <c r="G3" s="7" t="s">
        <v>7</v>
      </c>
      <c r="H3" s="7" t="s">
        <v>6</v>
      </c>
      <c r="I3" s="5" t="s">
        <v>7</v>
      </c>
    </row>
    <row r="4" spans="1:20" ht="29.25" customHeight="1" x14ac:dyDescent="0.2">
      <c r="A4" s="8" t="s">
        <v>8</v>
      </c>
      <c r="B4" s="9">
        <v>27</v>
      </c>
      <c r="C4" s="9">
        <v>37</v>
      </c>
      <c r="D4" s="10">
        <v>53</v>
      </c>
      <c r="E4" s="10">
        <v>61</v>
      </c>
      <c r="F4" s="10">
        <v>75</v>
      </c>
      <c r="G4" s="10">
        <v>80</v>
      </c>
      <c r="H4" s="10">
        <v>94</v>
      </c>
      <c r="I4" s="11">
        <v>100</v>
      </c>
    </row>
    <row r="5" spans="1:20" ht="29.25" customHeight="1" x14ac:dyDescent="0.2">
      <c r="A5" s="12" t="s">
        <v>9</v>
      </c>
      <c r="B5" s="13">
        <v>35</v>
      </c>
      <c r="C5" s="13">
        <v>36</v>
      </c>
      <c r="D5" s="14">
        <v>57</v>
      </c>
      <c r="E5" s="14">
        <v>58</v>
      </c>
      <c r="F5" s="14">
        <v>80</v>
      </c>
      <c r="G5" s="14">
        <v>81</v>
      </c>
      <c r="H5" s="14">
        <v>98</v>
      </c>
      <c r="I5" s="15">
        <v>100</v>
      </c>
    </row>
    <row r="6" spans="1:20" ht="29.25" customHeight="1" x14ac:dyDescent="0.2">
      <c r="A6" s="16" t="s">
        <v>10</v>
      </c>
      <c r="B6" s="17">
        <v>17</v>
      </c>
      <c r="C6" s="17">
        <v>39</v>
      </c>
      <c r="D6" s="18">
        <v>35</v>
      </c>
      <c r="E6" s="18">
        <v>66</v>
      </c>
      <c r="F6" s="18">
        <v>54</v>
      </c>
      <c r="G6" s="18">
        <v>77</v>
      </c>
      <c r="H6" s="18">
        <v>80</v>
      </c>
      <c r="I6" s="19">
        <v>100</v>
      </c>
    </row>
    <row r="7" spans="1:20" ht="35.25" customHeight="1" x14ac:dyDescent="0.2">
      <c r="A7" s="328" t="s">
        <v>11</v>
      </c>
      <c r="B7" s="328"/>
      <c r="C7" s="328"/>
      <c r="D7" s="328"/>
      <c r="E7" s="328"/>
      <c r="F7" s="328"/>
      <c r="G7" s="328"/>
      <c r="H7" s="328"/>
      <c r="I7" s="328"/>
      <c r="J7" s="328"/>
      <c r="K7" s="328"/>
      <c r="L7" s="328"/>
      <c r="M7" s="337" t="s">
        <v>12</v>
      </c>
      <c r="N7" s="337"/>
      <c r="O7" s="337"/>
    </row>
    <row r="8" spans="1:20" s="28" customFormat="1" ht="67.5" customHeight="1" x14ac:dyDescent="0.2">
      <c r="A8" s="20" t="s">
        <v>1</v>
      </c>
      <c r="B8" s="21" t="s">
        <v>13</v>
      </c>
      <c r="C8" s="22" t="s">
        <v>14</v>
      </c>
      <c r="D8" s="23" t="s">
        <v>15</v>
      </c>
      <c r="E8" s="21" t="s">
        <v>6</v>
      </c>
      <c r="F8" s="24" t="s">
        <v>16</v>
      </c>
      <c r="G8" s="24" t="s">
        <v>17</v>
      </c>
      <c r="H8" s="25" t="s">
        <v>18</v>
      </c>
      <c r="I8" s="21" t="s">
        <v>19</v>
      </c>
      <c r="J8" s="24" t="s">
        <v>20</v>
      </c>
      <c r="K8" s="24" t="s">
        <v>17</v>
      </c>
      <c r="L8" s="25" t="s">
        <v>18</v>
      </c>
      <c r="M8" s="26" t="s">
        <v>21</v>
      </c>
      <c r="N8" s="27" t="s">
        <v>22</v>
      </c>
      <c r="O8" s="27" t="s">
        <v>23</v>
      </c>
      <c r="Q8" s="29"/>
    </row>
    <row r="9" spans="1:20" ht="33" customHeight="1" x14ac:dyDescent="0.2">
      <c r="A9" s="30" t="s">
        <v>24</v>
      </c>
      <c r="B9" s="31"/>
      <c r="C9" s="32"/>
      <c r="D9" s="33"/>
      <c r="E9" s="34"/>
      <c r="F9" s="32"/>
      <c r="G9" s="35"/>
      <c r="H9" s="36"/>
      <c r="I9" s="31"/>
      <c r="J9" s="32"/>
      <c r="K9" s="32"/>
      <c r="L9" s="37"/>
      <c r="M9" s="31"/>
      <c r="N9" s="32"/>
      <c r="O9" s="32"/>
      <c r="Q9" s="38"/>
    </row>
    <row r="10" spans="1:20" s="49" customFormat="1" ht="37.5" customHeight="1" x14ac:dyDescent="0.2">
      <c r="A10" s="39" t="s">
        <v>8</v>
      </c>
      <c r="B10" s="309">
        <f>+B11+B12</f>
        <v>451639.62137462001</v>
      </c>
      <c r="C10" s="40">
        <v>0</v>
      </c>
      <c r="D10" s="310">
        <f>+D11+D12</f>
        <v>38685.280437400004</v>
      </c>
      <c r="E10" s="311">
        <f>+E11+E12</f>
        <v>181573.93869479001</v>
      </c>
      <c r="F10" s="41">
        <f>+E10*100/B10</f>
        <v>40.203279362901704</v>
      </c>
      <c r="G10" s="42">
        <v>27</v>
      </c>
      <c r="H10" s="43">
        <f>+F10-G10</f>
        <v>13.203279362901704</v>
      </c>
      <c r="I10" s="312">
        <f>+I11+I12</f>
        <v>220259.21913218999</v>
      </c>
      <c r="J10" s="42">
        <f>+I10*100/B10</f>
        <v>48.768798995492091</v>
      </c>
      <c r="K10" s="42">
        <v>37</v>
      </c>
      <c r="L10" s="43">
        <f>+J10-K10</f>
        <v>11.768798995492091</v>
      </c>
      <c r="M10" s="44">
        <f>+B10-I10</f>
        <v>231380.40224243002</v>
      </c>
      <c r="N10" s="45"/>
      <c r="O10" s="45"/>
      <c r="P10" s="46"/>
      <c r="Q10" s="47"/>
      <c r="R10" s="48"/>
      <c r="S10" s="48"/>
      <c r="T10" s="48"/>
    </row>
    <row r="11" spans="1:20" s="57" customFormat="1" ht="37.5" customHeight="1" x14ac:dyDescent="0.2">
      <c r="A11" s="50" t="s">
        <v>9</v>
      </c>
      <c r="B11" s="316">
        <v>206981.69745991999</v>
      </c>
      <c r="C11" s="317">
        <v>0</v>
      </c>
      <c r="D11" s="318">
        <v>1283.1763625999999</v>
      </c>
      <c r="E11" s="319">
        <v>136091.18903380999</v>
      </c>
      <c r="F11" s="51">
        <f>+E11*100/B11</f>
        <v>65.750349283980896</v>
      </c>
      <c r="G11" s="52">
        <v>35</v>
      </c>
      <c r="H11" s="53">
        <f>+F11-G11</f>
        <v>30.750349283980896</v>
      </c>
      <c r="I11" s="319">
        <v>137374.36539640999</v>
      </c>
      <c r="J11" s="51">
        <f>+I11*100/B11</f>
        <v>66.370296061085895</v>
      </c>
      <c r="K11" s="52">
        <v>36</v>
      </c>
      <c r="L11" s="54">
        <f>+J11-K11</f>
        <v>30.370296061085895</v>
      </c>
      <c r="M11" s="55">
        <f>+B11-I11</f>
        <v>69607.332063509995</v>
      </c>
      <c r="N11" s="45"/>
      <c r="O11" s="45"/>
      <c r="P11" s="56"/>
      <c r="Q11" s="47"/>
    </row>
    <row r="12" spans="1:20" s="57" customFormat="1" ht="37.5" customHeight="1" x14ac:dyDescent="0.2">
      <c r="A12" s="50" t="s">
        <v>10</v>
      </c>
      <c r="B12" s="316">
        <v>244657.92391469999</v>
      </c>
      <c r="C12" s="320">
        <v>0</v>
      </c>
      <c r="D12" s="318">
        <v>37402.104074800001</v>
      </c>
      <c r="E12" s="319">
        <v>45482.74966098</v>
      </c>
      <c r="F12" s="51">
        <f>+E12*100/B12</f>
        <v>18.59034399263421</v>
      </c>
      <c r="G12" s="52">
        <v>17</v>
      </c>
      <c r="H12" s="53">
        <f>+F12-G12</f>
        <v>1.5903439926342102</v>
      </c>
      <c r="I12" s="319">
        <v>82884.853735779994</v>
      </c>
      <c r="J12" s="51">
        <f>+I12*100/B12</f>
        <v>33.877853784403811</v>
      </c>
      <c r="K12" s="52">
        <v>39</v>
      </c>
      <c r="L12" s="58">
        <f>+J12-K12</f>
        <v>-5.1221462155961888</v>
      </c>
      <c r="M12" s="55">
        <f>+B12-I12</f>
        <v>161773.07017892</v>
      </c>
      <c r="N12" s="45"/>
      <c r="O12" s="45"/>
      <c r="P12" s="56"/>
      <c r="Q12" s="47"/>
    </row>
    <row r="13" spans="1:20" ht="31.5" customHeight="1" x14ac:dyDescent="0.2">
      <c r="A13" s="328" t="s">
        <v>25</v>
      </c>
      <c r="B13" s="328"/>
      <c r="C13" s="328"/>
      <c r="D13" s="328"/>
      <c r="E13" s="328"/>
      <c r="F13" s="328"/>
      <c r="G13" s="328"/>
      <c r="H13" s="328"/>
      <c r="I13" s="328"/>
      <c r="J13" s="328"/>
      <c r="K13" s="328"/>
      <c r="L13" s="328"/>
      <c r="M13" s="337" t="s">
        <v>12</v>
      </c>
      <c r="N13" s="337"/>
      <c r="O13" s="337"/>
    </row>
    <row r="14" spans="1:20" s="28" customFormat="1" ht="67.5" customHeight="1" x14ac:dyDescent="0.2">
      <c r="A14" s="20" t="s">
        <v>1</v>
      </c>
      <c r="B14" s="59" t="s">
        <v>13</v>
      </c>
      <c r="C14" s="22" t="s">
        <v>14</v>
      </c>
      <c r="D14" s="23" t="s">
        <v>26</v>
      </c>
      <c r="E14" s="21" t="s">
        <v>6</v>
      </c>
      <c r="F14" s="24" t="s">
        <v>16</v>
      </c>
      <c r="G14" s="24" t="s">
        <v>17</v>
      </c>
      <c r="H14" s="60" t="s">
        <v>18</v>
      </c>
      <c r="I14" s="61" t="s">
        <v>19</v>
      </c>
      <c r="J14" s="24" t="s">
        <v>20</v>
      </c>
      <c r="K14" s="24" t="s">
        <v>17</v>
      </c>
      <c r="L14" s="60" t="s">
        <v>18</v>
      </c>
      <c r="M14" s="62" t="s">
        <v>21</v>
      </c>
      <c r="N14" s="63" t="s">
        <v>22</v>
      </c>
      <c r="O14" s="27" t="s">
        <v>23</v>
      </c>
      <c r="Q14" s="29"/>
    </row>
    <row r="15" spans="1:20" ht="33" customHeight="1" x14ac:dyDescent="0.2">
      <c r="A15" s="64" t="s">
        <v>27</v>
      </c>
      <c r="B15" s="65"/>
      <c r="C15" s="66"/>
      <c r="D15" s="67"/>
      <c r="E15" s="68"/>
      <c r="F15" s="66"/>
      <c r="G15" s="69"/>
      <c r="H15" s="70"/>
      <c r="I15" s="67"/>
      <c r="J15" s="66"/>
      <c r="K15" s="66"/>
      <c r="L15" s="71"/>
      <c r="M15" s="67"/>
      <c r="N15" s="67"/>
      <c r="O15" s="72"/>
    </row>
    <row r="16" spans="1:20" s="86" customFormat="1" ht="36" customHeight="1" x14ac:dyDescent="0.2">
      <c r="A16" s="73" t="s">
        <v>8</v>
      </c>
      <c r="B16" s="74">
        <f>+B17+B18</f>
        <v>20897179597.68</v>
      </c>
      <c r="C16" s="75">
        <f>+C17+C18</f>
        <v>0</v>
      </c>
      <c r="D16" s="76">
        <f>+D17+D18</f>
        <v>825832248.03000009</v>
      </c>
      <c r="E16" s="77">
        <f>+E17+E18</f>
        <v>11940918644.059999</v>
      </c>
      <c r="F16" s="78">
        <f>+E16*100/B16</f>
        <v>57.141293102470527</v>
      </c>
      <c r="G16" s="78">
        <v>27</v>
      </c>
      <c r="H16" s="79">
        <f>+F16-G16</f>
        <v>30.141293102470527</v>
      </c>
      <c r="I16" s="80">
        <f>+I17+I18</f>
        <v>12766750892.09</v>
      </c>
      <c r="J16" s="78">
        <f>+I16*100/B16</f>
        <v>61.093176868266767</v>
      </c>
      <c r="K16" s="78">
        <v>37</v>
      </c>
      <c r="L16" s="79">
        <f>+J16-K16</f>
        <v>24.093176868266767</v>
      </c>
      <c r="M16" s="81">
        <f>+B16-I16</f>
        <v>8130428705.5900002</v>
      </c>
      <c r="N16" s="313">
        <v>1</v>
      </c>
      <c r="O16" s="313">
        <v>2</v>
      </c>
      <c r="P16" s="82"/>
      <c r="Q16" s="83"/>
      <c r="R16" s="84"/>
      <c r="S16" s="85"/>
    </row>
    <row r="17" spans="1:18" ht="36" customHeight="1" x14ac:dyDescent="0.2">
      <c r="A17" s="87" t="s">
        <v>9</v>
      </c>
      <c r="B17" s="321">
        <v>11249972386.530001</v>
      </c>
      <c r="C17" s="322">
        <v>0</v>
      </c>
      <c r="D17" s="323">
        <v>48224826.780000016</v>
      </c>
      <c r="E17" s="324">
        <v>8259319810.7399998</v>
      </c>
      <c r="F17" s="88">
        <f>+E17*100/B17</f>
        <v>73.416356298164629</v>
      </c>
      <c r="G17" s="88">
        <v>35</v>
      </c>
      <c r="H17" s="89">
        <f>+F17-G17</f>
        <v>38.416356298164629</v>
      </c>
      <c r="I17" s="325">
        <v>8307544637.5200005</v>
      </c>
      <c r="J17" s="88">
        <f>+I17*100/B17</f>
        <v>73.845022477272252</v>
      </c>
      <c r="K17" s="88">
        <v>36</v>
      </c>
      <c r="L17" s="90">
        <f>+J17-K17</f>
        <v>37.845022477272252</v>
      </c>
      <c r="M17" s="91">
        <f>+B17-I17</f>
        <v>2942427749.0100002</v>
      </c>
      <c r="N17" s="314"/>
      <c r="O17" s="92"/>
      <c r="P17" s="82"/>
      <c r="Q17" s="29"/>
    </row>
    <row r="18" spans="1:18" ht="36" customHeight="1" x14ac:dyDescent="0.2">
      <c r="A18" s="93" t="s">
        <v>10</v>
      </c>
      <c r="B18" s="326">
        <v>9647207211.1499996</v>
      </c>
      <c r="C18" s="322">
        <v>0</v>
      </c>
      <c r="D18" s="323">
        <v>777607421.25000012</v>
      </c>
      <c r="E18" s="324">
        <v>3681598833.3199997</v>
      </c>
      <c r="F18" s="88">
        <f>+E18*100/B18</f>
        <v>38.162327736310054</v>
      </c>
      <c r="G18" s="88">
        <v>17</v>
      </c>
      <c r="H18" s="89">
        <f>+F18-G18</f>
        <v>21.162327736310054</v>
      </c>
      <c r="I18" s="325">
        <v>4459206254.5699997</v>
      </c>
      <c r="J18" s="88">
        <f>+I18*100/B18</f>
        <v>46.22276848595272</v>
      </c>
      <c r="K18" s="88">
        <v>39</v>
      </c>
      <c r="L18" s="90">
        <f>+J18-K18</f>
        <v>7.2227684859527201</v>
      </c>
      <c r="M18" s="91">
        <f>+B18-I18</f>
        <v>5188000956.5799999</v>
      </c>
      <c r="N18" s="315">
        <v>1</v>
      </c>
      <c r="O18" s="313">
        <v>6</v>
      </c>
      <c r="P18" s="82"/>
      <c r="Q18" s="29"/>
    </row>
    <row r="19" spans="1:18" s="100" customFormat="1" ht="27.75" customHeight="1" x14ac:dyDescent="0.2">
      <c r="A19" s="94" t="s">
        <v>28</v>
      </c>
      <c r="B19" s="95"/>
      <c r="C19" s="96"/>
      <c r="D19" s="95"/>
      <c r="E19" s="95"/>
      <c r="F19" s="96"/>
      <c r="G19" s="96"/>
      <c r="H19" s="97"/>
      <c r="I19" s="98"/>
      <c r="J19" s="96"/>
      <c r="K19" s="96"/>
      <c r="L19" s="96"/>
      <c r="M19" s="95"/>
      <c r="N19" s="96"/>
      <c r="O19" s="99"/>
      <c r="Q19" s="101"/>
    </row>
    <row r="20" spans="1:18" s="112" customFormat="1" ht="77.25" customHeight="1" x14ac:dyDescent="0.2">
      <c r="A20" s="102" t="s">
        <v>1</v>
      </c>
      <c r="B20" s="103" t="s">
        <v>13</v>
      </c>
      <c r="C20" s="104" t="s">
        <v>29</v>
      </c>
      <c r="D20" s="105" t="s">
        <v>30</v>
      </c>
      <c r="E20" s="105" t="s">
        <v>6</v>
      </c>
      <c r="F20" s="106" t="s">
        <v>16</v>
      </c>
      <c r="G20" s="106"/>
      <c r="H20" s="107"/>
      <c r="I20" s="108" t="s">
        <v>31</v>
      </c>
      <c r="J20" s="106" t="s">
        <v>20</v>
      </c>
      <c r="K20" s="106"/>
      <c r="L20" s="109" t="s">
        <v>32</v>
      </c>
      <c r="M20" s="110" t="s">
        <v>33</v>
      </c>
      <c r="N20" s="110" t="s">
        <v>34</v>
      </c>
      <c r="O20" s="111"/>
    </row>
    <row r="21" spans="1:18" s="120" customFormat="1" ht="35.25" customHeight="1" x14ac:dyDescent="0.2">
      <c r="A21" s="113" t="s">
        <v>35</v>
      </c>
      <c r="B21" s="114">
        <v>3532355956.0000005</v>
      </c>
      <c r="C21" s="114">
        <v>650548070.45999992</v>
      </c>
      <c r="D21" s="114">
        <v>1391004434.3800001</v>
      </c>
      <c r="E21" s="114">
        <v>1489844468.5599997</v>
      </c>
      <c r="F21" s="115">
        <f>+E21*100/B21</f>
        <v>42.177076351248658</v>
      </c>
      <c r="G21" s="116"/>
      <c r="H21" s="116"/>
      <c r="I21" s="117">
        <f>D21+E21</f>
        <v>2880848902.9399996</v>
      </c>
      <c r="J21" s="115">
        <f>+I21*100/B21</f>
        <v>81.556019235452126</v>
      </c>
      <c r="K21" s="88"/>
      <c r="L21" s="118">
        <v>958982.60000000009</v>
      </c>
      <c r="M21" s="118">
        <v>8.5821375250816345E-7</v>
      </c>
      <c r="N21" s="91">
        <f>B21-E21</f>
        <v>2042511487.4400008</v>
      </c>
      <c r="O21" s="119"/>
      <c r="Q21" s="121"/>
      <c r="R21" s="122"/>
    </row>
    <row r="22" spans="1:18" s="112" customFormat="1" ht="45.75" hidden="1" customHeight="1" x14ac:dyDescent="0.2">
      <c r="A22" s="123" t="s">
        <v>1</v>
      </c>
      <c r="B22" s="124" t="s">
        <v>13</v>
      </c>
      <c r="C22" s="125" t="s">
        <v>29</v>
      </c>
      <c r="D22" s="126" t="s">
        <v>30</v>
      </c>
      <c r="E22" s="126" t="s">
        <v>6</v>
      </c>
      <c r="F22" s="106" t="s">
        <v>16</v>
      </c>
      <c r="G22" s="106"/>
      <c r="H22" s="107"/>
      <c r="I22" s="108" t="s">
        <v>31</v>
      </c>
      <c r="J22" s="106" t="s">
        <v>20</v>
      </c>
      <c r="K22" s="106"/>
      <c r="L22" s="109" t="s">
        <v>32</v>
      </c>
      <c r="M22" s="110" t="s">
        <v>33</v>
      </c>
      <c r="N22" s="110" t="s">
        <v>34</v>
      </c>
    </row>
    <row r="23" spans="1:18" s="38" customFormat="1" ht="45.75" hidden="1" customHeight="1" x14ac:dyDescent="0.2">
      <c r="A23" s="127" t="s">
        <v>36</v>
      </c>
      <c r="B23" s="128">
        <v>1793749664.25</v>
      </c>
      <c r="C23" s="128">
        <v>41805854.969999999</v>
      </c>
      <c r="D23" s="128">
        <v>306505296.86000001</v>
      </c>
      <c r="E23" s="128">
        <v>1444838780.2199998</v>
      </c>
      <c r="F23" s="129">
        <f>+E23*100/B23</f>
        <v>80.548518503785402</v>
      </c>
      <c r="G23" s="130"/>
      <c r="H23" s="130"/>
      <c r="I23" s="131">
        <v>1751344077.0799999</v>
      </c>
      <c r="J23" s="129">
        <f>+I23*100/B23</f>
        <v>97.635925011435162</v>
      </c>
      <c r="K23" s="132"/>
      <c r="L23" s="118">
        <v>73068.11</v>
      </c>
      <c r="M23" s="118">
        <v>526664.0900000477</v>
      </c>
      <c r="N23" s="118">
        <v>348910884.03000021</v>
      </c>
      <c r="O23" s="5"/>
      <c r="R23" s="133"/>
    </row>
    <row r="24" spans="1:18" ht="27" customHeight="1" x14ac:dyDescent="0.25">
      <c r="A24" s="338" t="s">
        <v>37</v>
      </c>
      <c r="B24" s="338"/>
      <c r="C24" s="338"/>
      <c r="D24" s="338"/>
      <c r="E24" s="338"/>
      <c r="F24" s="338"/>
      <c r="G24" s="338"/>
      <c r="H24" s="338"/>
      <c r="I24" s="338"/>
      <c r="J24" s="338"/>
      <c r="K24" s="338"/>
      <c r="L24" s="338"/>
      <c r="M24" s="338"/>
      <c r="N24" s="338"/>
      <c r="O24" s="338"/>
      <c r="Q24" s="121"/>
    </row>
    <row r="25" spans="1:18" ht="27" customHeight="1" x14ac:dyDescent="0.25">
      <c r="A25" s="327" t="s">
        <v>12</v>
      </c>
      <c r="B25" s="327"/>
      <c r="C25" s="327"/>
      <c r="D25" s="134"/>
      <c r="E25" s="135"/>
      <c r="F25" s="136"/>
      <c r="G25" s="137"/>
      <c r="H25" s="138"/>
      <c r="I25" s="137"/>
      <c r="J25" s="139"/>
      <c r="K25" s="140"/>
      <c r="L25" s="140"/>
      <c r="M25" s="141"/>
      <c r="N25" s="142"/>
      <c r="O25" s="140"/>
      <c r="P25" s="143"/>
      <c r="Q25" s="143"/>
      <c r="R25" s="143"/>
    </row>
    <row r="26" spans="1:18" ht="45.75" customHeight="1" x14ac:dyDescent="0.2">
      <c r="A26" s="339"/>
      <c r="B26" s="340"/>
      <c r="C26" s="340"/>
      <c r="D26" s="340"/>
      <c r="E26" s="340"/>
      <c r="F26" s="340"/>
      <c r="G26" s="340"/>
      <c r="H26" s="340"/>
      <c r="I26" s="340"/>
      <c r="J26" s="340"/>
      <c r="K26" s="340"/>
      <c r="L26" s="340"/>
      <c r="M26" s="340"/>
      <c r="N26" s="340"/>
      <c r="O26" s="340"/>
    </row>
    <row r="27" spans="1:18" s="150" customFormat="1" ht="45.75" hidden="1" customHeight="1" thickBot="1" x14ac:dyDescent="0.3">
      <c r="A27" s="144"/>
      <c r="B27" s="145" t="s">
        <v>38</v>
      </c>
      <c r="C27" s="146"/>
      <c r="D27" s="147"/>
      <c r="E27" s="147"/>
      <c r="F27" s="146"/>
      <c r="G27" s="146"/>
      <c r="H27" s="148"/>
      <c r="I27" s="149"/>
      <c r="M27" s="149"/>
      <c r="N27" s="151"/>
    </row>
    <row r="28" spans="1:18" ht="45.75" hidden="1" customHeight="1" x14ac:dyDescent="0.2">
      <c r="A28" s="341" t="s">
        <v>1</v>
      </c>
      <c r="B28" s="343" t="s">
        <v>13</v>
      </c>
      <c r="C28" s="153" t="s">
        <v>26</v>
      </c>
      <c r="D28" s="153"/>
      <c r="E28" s="343"/>
      <c r="F28" s="154"/>
      <c r="G28" s="154"/>
      <c r="H28" s="155"/>
      <c r="I28" s="156"/>
      <c r="J28" s="154"/>
      <c r="K28" s="154"/>
      <c r="M28" s="157"/>
      <c r="O28" s="158"/>
    </row>
    <row r="29" spans="1:18" s="163" customFormat="1" ht="45.75" hidden="1" customHeight="1" thickBot="1" x14ac:dyDescent="0.25">
      <c r="A29" s="342"/>
      <c r="B29" s="344"/>
      <c r="C29" s="159"/>
      <c r="D29" s="159"/>
      <c r="E29" s="344"/>
      <c r="F29" s="160"/>
      <c r="G29" s="160"/>
      <c r="H29" s="161"/>
      <c r="I29" s="162"/>
      <c r="J29" s="160"/>
      <c r="K29" s="160"/>
      <c r="L29" s="1"/>
      <c r="M29" s="157"/>
      <c r="N29" s="1"/>
      <c r="O29" s="158"/>
      <c r="P29" s="1"/>
      <c r="Q29" s="1"/>
      <c r="R29" s="1"/>
    </row>
    <row r="30" spans="1:18" s="163" customFormat="1" ht="45.75" hidden="1" customHeight="1" thickBot="1" x14ac:dyDescent="0.25">
      <c r="A30" s="164" t="s">
        <v>8</v>
      </c>
      <c r="B30" s="165">
        <f>+B31+B32</f>
        <v>20897179597.68</v>
      </c>
      <c r="C30" s="165">
        <f>+C31+C32</f>
        <v>825832248.03000009</v>
      </c>
      <c r="D30" s="165"/>
      <c r="E30" s="166"/>
      <c r="F30" s="167"/>
      <c r="G30" s="168"/>
      <c r="H30" s="169"/>
      <c r="I30" s="166"/>
      <c r="J30" s="170"/>
      <c r="K30" s="171"/>
      <c r="L30" s="1"/>
      <c r="M30" s="172"/>
      <c r="N30" s="1"/>
      <c r="O30" s="158"/>
      <c r="P30" s="1"/>
      <c r="Q30" s="1"/>
      <c r="R30" s="1"/>
    </row>
    <row r="31" spans="1:18" ht="45.75" hidden="1" customHeight="1" thickBot="1" x14ac:dyDescent="0.25">
      <c r="A31" s="164" t="s">
        <v>9</v>
      </c>
      <c r="B31" s="165">
        <f>+B17</f>
        <v>11249972386.530001</v>
      </c>
      <c r="C31" s="173">
        <f>+D17</f>
        <v>48224826.780000016</v>
      </c>
      <c r="D31" s="174"/>
      <c r="E31" s="166"/>
      <c r="F31" s="167"/>
      <c r="G31" s="168"/>
      <c r="H31" s="169"/>
      <c r="I31" s="166"/>
      <c r="J31" s="170"/>
      <c r="K31" s="171"/>
      <c r="M31" s="157"/>
      <c r="O31" s="158"/>
    </row>
    <row r="32" spans="1:18" s="163" customFormat="1" ht="45.75" hidden="1" customHeight="1" thickBot="1" x14ac:dyDescent="0.25">
      <c r="A32" s="164" t="s">
        <v>10</v>
      </c>
      <c r="B32" s="165">
        <f>+B18</f>
        <v>9647207211.1499996</v>
      </c>
      <c r="C32" s="173">
        <f>D18</f>
        <v>777607421.25000012</v>
      </c>
      <c r="D32" s="174"/>
      <c r="E32" s="166"/>
      <c r="F32" s="167"/>
      <c r="G32" s="168"/>
      <c r="H32" s="169"/>
      <c r="I32" s="166"/>
      <c r="J32" s="170"/>
      <c r="K32" s="171"/>
      <c r="L32" s="1"/>
      <c r="M32" s="157"/>
      <c r="N32" s="1"/>
      <c r="O32" s="158"/>
      <c r="P32" s="1"/>
      <c r="Q32" s="1"/>
      <c r="R32" s="1"/>
    </row>
    <row r="33" spans="1:15" s="163" customFormat="1" ht="45.75" hidden="1" customHeight="1" x14ac:dyDescent="0.2">
      <c r="A33" s="1"/>
      <c r="B33" s="147"/>
      <c r="C33" s="146"/>
      <c r="D33" s="147"/>
      <c r="E33" s="148"/>
      <c r="F33" s="1"/>
      <c r="G33" s="1"/>
      <c r="H33" s="157"/>
      <c r="I33" s="1"/>
      <c r="J33" s="1"/>
      <c r="K33" s="1"/>
      <c r="L33" s="2"/>
      <c r="M33" s="1"/>
      <c r="N33" s="1"/>
    </row>
    <row r="34" spans="1:15" s="163" customFormat="1" ht="45.75" hidden="1" customHeight="1" thickBot="1" x14ac:dyDescent="0.25">
      <c r="A34" s="1"/>
      <c r="B34" s="175"/>
      <c r="C34" s="176"/>
      <c r="D34" s="175"/>
      <c r="E34" s="177"/>
      <c r="F34" s="1"/>
      <c r="G34" s="1"/>
      <c r="H34" s="157"/>
      <c r="I34" s="1"/>
      <c r="J34" s="1"/>
      <c r="K34" s="1"/>
      <c r="L34" s="2"/>
      <c r="M34" s="1"/>
      <c r="N34" s="1"/>
    </row>
    <row r="35" spans="1:15" s="163" customFormat="1" ht="45.75" hidden="1" customHeight="1" x14ac:dyDescent="0.2">
      <c r="A35" s="341" t="s">
        <v>1</v>
      </c>
      <c r="B35" s="343" t="s">
        <v>13</v>
      </c>
      <c r="C35" s="345" t="s">
        <v>39</v>
      </c>
      <c r="D35" s="154"/>
      <c r="E35" s="156"/>
      <c r="F35" s="154"/>
      <c r="G35" s="1"/>
      <c r="H35" s="1"/>
      <c r="I35" s="157"/>
      <c r="J35" s="1"/>
      <c r="K35" s="1"/>
      <c r="L35" s="1"/>
      <c r="M35" s="2"/>
      <c r="N35" s="1"/>
      <c r="O35" s="1"/>
    </row>
    <row r="36" spans="1:15" s="163" customFormat="1" ht="45.75" hidden="1" customHeight="1" thickBot="1" x14ac:dyDescent="0.25">
      <c r="A36" s="342"/>
      <c r="B36" s="344"/>
      <c r="C36" s="346"/>
      <c r="D36" s="160"/>
      <c r="E36" s="162"/>
      <c r="F36" s="160"/>
      <c r="G36" s="1"/>
      <c r="H36" s="1"/>
      <c r="I36" s="157"/>
      <c r="J36" s="1"/>
      <c r="K36" s="1"/>
      <c r="L36" s="1"/>
      <c r="M36" s="2"/>
      <c r="N36" s="1"/>
      <c r="O36" s="1"/>
    </row>
    <row r="37" spans="1:15" s="163" customFormat="1" ht="45.75" hidden="1" customHeight="1" thickBot="1" x14ac:dyDescent="0.25">
      <c r="A37" s="178" t="s">
        <v>8</v>
      </c>
      <c r="B37" s="179">
        <v>2756171351.6100006</v>
      </c>
      <c r="C37" s="180">
        <v>2141187121.77</v>
      </c>
      <c r="D37" s="180"/>
      <c r="E37" s="180"/>
      <c r="F37" s="181"/>
      <c r="G37" s="1"/>
      <c r="H37" s="1"/>
      <c r="I37" s="157"/>
      <c r="J37" s="1"/>
      <c r="K37" s="1"/>
      <c r="L37" s="1"/>
      <c r="M37" s="2"/>
      <c r="N37" s="1"/>
      <c r="O37" s="1"/>
    </row>
    <row r="38" spans="1:15" s="163" customFormat="1" ht="45.75" hidden="1" customHeight="1" thickBot="1" x14ac:dyDescent="0.25">
      <c r="A38" s="178" t="s">
        <v>40</v>
      </c>
      <c r="B38" s="179">
        <v>2394559480.2300005</v>
      </c>
      <c r="C38" s="180">
        <v>1804632982.97</v>
      </c>
      <c r="D38" s="180"/>
      <c r="E38" s="180"/>
      <c r="F38" s="181"/>
      <c r="G38" s="1"/>
      <c r="H38" s="1"/>
      <c r="I38" s="157"/>
      <c r="J38" s="1"/>
      <c r="K38" s="1"/>
      <c r="L38" s="1"/>
      <c r="M38" s="2"/>
      <c r="N38" s="1"/>
      <c r="O38" s="1"/>
    </row>
    <row r="39" spans="1:15" s="163" customFormat="1" ht="45.75" hidden="1" customHeight="1" thickBot="1" x14ac:dyDescent="0.25">
      <c r="A39" s="182" t="s">
        <v>41</v>
      </c>
      <c r="B39" s="183">
        <v>26618195.989999998</v>
      </c>
      <c r="C39" s="183">
        <v>24037520.32</v>
      </c>
      <c r="D39" s="183"/>
      <c r="E39" s="183"/>
      <c r="F39" s="184"/>
      <c r="G39" s="1"/>
      <c r="H39" s="1"/>
      <c r="I39" s="157"/>
      <c r="J39" s="1"/>
      <c r="K39" s="1"/>
      <c r="L39" s="1"/>
      <c r="M39" s="2"/>
      <c r="N39" s="1"/>
      <c r="O39" s="1"/>
    </row>
    <row r="40" spans="1:15" s="163" customFormat="1" ht="45.75" hidden="1" customHeight="1" thickBot="1" x14ac:dyDescent="0.25">
      <c r="A40" s="182" t="s">
        <v>42</v>
      </c>
      <c r="B40" s="183">
        <v>1807911464.2400002</v>
      </c>
      <c r="C40" s="185">
        <v>1659853361.6500001</v>
      </c>
      <c r="D40" s="185"/>
      <c r="E40" s="185"/>
      <c r="F40" s="184"/>
      <c r="G40" s="1"/>
      <c r="H40" s="1"/>
      <c r="I40" s="157"/>
      <c r="J40" s="1"/>
      <c r="K40" s="1"/>
      <c r="L40" s="1"/>
      <c r="M40" s="2"/>
      <c r="N40" s="1"/>
      <c r="O40" s="1"/>
    </row>
    <row r="41" spans="1:15" s="163" customFormat="1" ht="45.75" hidden="1" customHeight="1" thickBot="1" x14ac:dyDescent="0.25">
      <c r="A41" s="182" t="s">
        <v>43</v>
      </c>
      <c r="B41" s="183">
        <v>560029820</v>
      </c>
      <c r="C41" s="185">
        <v>120742101</v>
      </c>
      <c r="D41" s="185"/>
      <c r="E41" s="185"/>
      <c r="F41" s="184"/>
      <c r="G41" s="1"/>
      <c r="H41" s="1"/>
      <c r="I41" s="157"/>
      <c r="J41" s="1"/>
      <c r="K41" s="1"/>
      <c r="L41" s="1"/>
      <c r="M41" s="2"/>
      <c r="N41" s="1"/>
      <c r="O41" s="1"/>
    </row>
    <row r="42" spans="1:15" s="163" customFormat="1" ht="45.75" hidden="1" customHeight="1" thickBot="1" x14ac:dyDescent="0.25">
      <c r="A42" s="178" t="s">
        <v>44</v>
      </c>
      <c r="B42" s="179">
        <v>361611871.38</v>
      </c>
      <c r="C42" s="180">
        <v>336554138.79999995</v>
      </c>
      <c r="D42" s="180"/>
      <c r="E42" s="180"/>
      <c r="F42" s="181"/>
      <c r="G42" s="1"/>
      <c r="H42" s="1"/>
      <c r="I42" s="157"/>
      <c r="J42" s="1"/>
      <c r="K42" s="1"/>
      <c r="L42" s="1"/>
      <c r="M42" s="2"/>
      <c r="N42" s="1"/>
      <c r="O42" s="1"/>
    </row>
    <row r="43" spans="1:15" s="163" customFormat="1" ht="45.75" hidden="1" customHeight="1" thickBot="1" x14ac:dyDescent="0.25">
      <c r="A43" s="1"/>
      <c r="B43" s="2"/>
      <c r="E43" s="2"/>
      <c r="F43" s="186"/>
      <c r="G43" s="1"/>
      <c r="H43" s="1"/>
      <c r="I43" s="157"/>
      <c r="J43" s="1"/>
      <c r="K43" s="1"/>
      <c r="L43" s="1"/>
      <c r="M43" s="2"/>
      <c r="N43" s="1"/>
      <c r="O43" s="1"/>
    </row>
    <row r="44" spans="1:15" s="163" customFormat="1" ht="45.75" hidden="1" customHeight="1" x14ac:dyDescent="0.2">
      <c r="A44" s="341" t="s">
        <v>13</v>
      </c>
      <c r="B44" s="343" t="s">
        <v>39</v>
      </c>
      <c r="C44" s="345" t="s">
        <v>45</v>
      </c>
      <c r="D44" s="154"/>
      <c r="E44" s="156"/>
      <c r="F44" s="186"/>
      <c r="G44" s="1"/>
      <c r="H44" s="1"/>
      <c r="I44" s="157"/>
      <c r="J44" s="1"/>
      <c r="K44" s="1"/>
      <c r="L44" s="1"/>
      <c r="M44" s="2"/>
      <c r="N44" s="1"/>
      <c r="O44" s="1"/>
    </row>
    <row r="45" spans="1:15" s="163" customFormat="1" ht="45.75" hidden="1" customHeight="1" thickBot="1" x14ac:dyDescent="0.25">
      <c r="A45" s="342"/>
      <c r="B45" s="344"/>
      <c r="C45" s="346"/>
      <c r="D45" s="160"/>
      <c r="E45" s="162"/>
      <c r="F45" s="186"/>
      <c r="G45" s="1"/>
      <c r="H45" s="1"/>
      <c r="I45" s="157"/>
      <c r="J45" s="1"/>
      <c r="K45" s="1"/>
      <c r="L45" s="1"/>
      <c r="M45" s="2"/>
      <c r="N45" s="1"/>
      <c r="O45" s="1"/>
    </row>
    <row r="46" spans="1:15" ht="45.75" hidden="1" customHeight="1" thickBot="1" x14ac:dyDescent="0.25">
      <c r="A46" s="187">
        <v>2272.61</v>
      </c>
      <c r="B46" s="162">
        <v>1304.3499999999999</v>
      </c>
      <c r="C46" s="188">
        <v>57.394361549055922</v>
      </c>
      <c r="D46" s="188"/>
      <c r="E46" s="162"/>
    </row>
    <row r="47" spans="1:15" ht="45.75" hidden="1" customHeight="1" x14ac:dyDescent="0.2"/>
    <row r="48" spans="1:15" ht="45.75" hidden="1" customHeight="1" x14ac:dyDescent="0.2"/>
    <row r="49" spans="1:14" ht="45.75" hidden="1" customHeight="1" x14ac:dyDescent="0.2"/>
    <row r="50" spans="1:14" ht="45.75" hidden="1" customHeight="1" x14ac:dyDescent="0.2"/>
    <row r="51" spans="1:14" ht="45.75" hidden="1" customHeight="1" x14ac:dyDescent="0.2"/>
    <row r="52" spans="1:14" ht="45.75" hidden="1" customHeight="1" x14ac:dyDescent="0.2"/>
    <row r="53" spans="1:14" ht="45.75" hidden="1" customHeight="1" thickBot="1" x14ac:dyDescent="0.25">
      <c r="A53" s="170" t="s">
        <v>13</v>
      </c>
      <c r="B53" s="189" t="s">
        <v>46</v>
      </c>
      <c r="C53" s="6" t="s">
        <v>47</v>
      </c>
      <c r="D53" s="347"/>
      <c r="E53" s="348"/>
      <c r="F53" s="190"/>
      <c r="G53" s="191"/>
      <c r="H53" s="192"/>
      <c r="I53" s="193"/>
      <c r="M53" s="157"/>
      <c r="N53" s="158"/>
    </row>
    <row r="54" spans="1:14" ht="45.75" hidden="1" customHeight="1" thickTop="1" x14ac:dyDescent="0.2">
      <c r="A54" s="170"/>
      <c r="B54" s="131"/>
      <c r="C54" s="170"/>
      <c r="D54" s="194"/>
      <c r="E54" s="195"/>
      <c r="F54" s="196"/>
      <c r="G54" s="197"/>
      <c r="H54" s="198"/>
      <c r="I54" s="199"/>
      <c r="M54" s="157"/>
      <c r="N54" s="158"/>
    </row>
    <row r="55" spans="1:14" ht="45.75" hidden="1" customHeight="1" x14ac:dyDescent="0.2">
      <c r="A55" s="170" t="s">
        <v>48</v>
      </c>
      <c r="B55" s="131">
        <v>23377.21</v>
      </c>
      <c r="C55" s="200">
        <v>25633.058297030002</v>
      </c>
      <c r="D55" s="201"/>
      <c r="E55" s="189"/>
      <c r="F55" s="196"/>
      <c r="G55" s="197"/>
      <c r="H55" s="198"/>
      <c r="I55" s="199"/>
      <c r="M55" s="157"/>
      <c r="N55" s="158"/>
    </row>
    <row r="56" spans="1:14" ht="45.75" hidden="1" customHeight="1" x14ac:dyDescent="0.2">
      <c r="A56" s="170" t="s">
        <v>9</v>
      </c>
      <c r="B56" s="131">
        <v>14084.97</v>
      </c>
      <c r="C56" s="200">
        <v>16258.63813388</v>
      </c>
      <c r="D56" s="202"/>
      <c r="E56" s="203"/>
      <c r="F56" s="196"/>
      <c r="G56" s="197"/>
      <c r="H56" s="198"/>
      <c r="I56" s="199"/>
      <c r="M56" s="157"/>
      <c r="N56" s="158"/>
    </row>
    <row r="57" spans="1:14" ht="45.75" hidden="1" customHeight="1" x14ac:dyDescent="0.2">
      <c r="A57" s="170" t="s">
        <v>10</v>
      </c>
      <c r="B57" s="131">
        <v>9292.24</v>
      </c>
      <c r="C57" s="200">
        <v>9374.42016315</v>
      </c>
      <c r="D57" s="201"/>
      <c r="E57" s="189"/>
      <c r="F57" s="196"/>
      <c r="G57" s="197"/>
      <c r="H57" s="198"/>
      <c r="I57" s="199"/>
      <c r="M57" s="157"/>
      <c r="N57" s="158"/>
    </row>
    <row r="58" spans="1:14" ht="45.75" hidden="1" customHeight="1" x14ac:dyDescent="0.2">
      <c r="A58" s="163"/>
      <c r="B58" s="204"/>
      <c r="C58" s="205"/>
      <c r="D58" s="204"/>
      <c r="E58" s="204"/>
      <c r="F58" s="196"/>
      <c r="G58" s="197"/>
      <c r="H58" s="198"/>
      <c r="I58" s="199"/>
      <c r="M58" s="157"/>
      <c r="N58" s="158"/>
    </row>
    <row r="59" spans="1:14" ht="45.75" hidden="1" customHeight="1" x14ac:dyDescent="0.2">
      <c r="A59" s="163"/>
      <c r="B59" s="204"/>
      <c r="C59" s="205"/>
      <c r="D59" s="204"/>
      <c r="E59" s="204"/>
      <c r="F59" s="196"/>
      <c r="G59" s="197"/>
      <c r="H59" s="198"/>
      <c r="I59" s="199"/>
      <c r="M59" s="157"/>
      <c r="N59" s="158"/>
    </row>
    <row r="60" spans="1:14" ht="45.75" hidden="1" customHeight="1" x14ac:dyDescent="0.2">
      <c r="A60" s="163"/>
      <c r="B60" s="204"/>
      <c r="C60" s="205"/>
      <c r="D60" s="204"/>
      <c r="E60" s="204"/>
      <c r="F60" s="206"/>
      <c r="G60" s="207"/>
      <c r="H60" s="208"/>
      <c r="I60" s="209"/>
      <c r="M60" s="157"/>
      <c r="N60" s="158"/>
    </row>
    <row r="61" spans="1:14" ht="45.75" hidden="1" customHeight="1" x14ac:dyDescent="0.2">
      <c r="A61" s="163"/>
      <c r="B61" s="204"/>
      <c r="C61" s="205"/>
      <c r="D61" s="204"/>
      <c r="E61" s="204"/>
      <c r="F61" s="210"/>
      <c r="G61" s="197"/>
      <c r="H61" s="211"/>
      <c r="I61" s="212"/>
      <c r="J61" s="172"/>
      <c r="K61" s="213"/>
      <c r="M61" s="157"/>
      <c r="N61" s="158"/>
    </row>
    <row r="62" spans="1:14" ht="45.75" hidden="1" customHeight="1" x14ac:dyDescent="0.2">
      <c r="A62" s="163"/>
      <c r="F62" s="214"/>
      <c r="G62" s="215"/>
      <c r="H62" s="216"/>
      <c r="I62" s="217"/>
      <c r="M62" s="157"/>
      <c r="N62" s="158"/>
    </row>
    <row r="63" spans="1:14" ht="45.75" hidden="1" customHeight="1" x14ac:dyDescent="0.2">
      <c r="A63" s="163"/>
      <c r="B63" s="204"/>
      <c r="C63" s="205"/>
      <c r="D63" s="204"/>
      <c r="E63" s="204"/>
      <c r="F63" s="218"/>
      <c r="I63" s="219"/>
    </row>
    <row r="64" spans="1:14" ht="45.75" hidden="1" customHeight="1" thickBot="1" x14ac:dyDescent="0.25">
      <c r="A64" s="220" t="s">
        <v>49</v>
      </c>
      <c r="B64" s="204"/>
      <c r="C64" s="205"/>
      <c r="D64" s="204"/>
      <c r="E64" s="204"/>
      <c r="F64" s="218"/>
      <c r="I64" s="219"/>
    </row>
    <row r="65" spans="1:13" s="224" customFormat="1" ht="45.75" hidden="1" customHeight="1" x14ac:dyDescent="0.2">
      <c r="A65" s="221" t="s">
        <v>1</v>
      </c>
      <c r="B65" s="152" t="s">
        <v>13</v>
      </c>
      <c r="C65" s="153" t="s">
        <v>39</v>
      </c>
      <c r="D65" s="152"/>
      <c r="E65" s="156"/>
      <c r="F65" s="222"/>
      <c r="G65" s="222"/>
      <c r="H65" s="223"/>
      <c r="I65" s="157"/>
      <c r="J65" s="1"/>
      <c r="K65" s="1"/>
      <c r="M65" s="2"/>
    </row>
    <row r="66" spans="1:13" s="224" customFormat="1" ht="45.75" hidden="1" customHeight="1" thickBot="1" x14ac:dyDescent="0.25">
      <c r="A66" s="225" t="s">
        <v>48</v>
      </c>
      <c r="B66" s="183">
        <f>+B67+B68</f>
        <v>20897179597.68</v>
      </c>
      <c r="C66" s="183">
        <f>+C67+C68</f>
        <v>11940918644.059999</v>
      </c>
      <c r="D66" s="226"/>
      <c r="E66" s="227"/>
      <c r="F66" s="183"/>
      <c r="G66" s="228"/>
      <c r="H66" s="229"/>
      <c r="I66" s="157"/>
      <c r="J66" s="1"/>
      <c r="K66" s="1"/>
      <c r="M66" s="2"/>
    </row>
    <row r="67" spans="1:13" s="224" customFormat="1" ht="45.75" hidden="1" customHeight="1" thickBot="1" x14ac:dyDescent="0.25">
      <c r="A67" s="225" t="s">
        <v>9</v>
      </c>
      <c r="B67" s="183">
        <f>+B17</f>
        <v>11249972386.530001</v>
      </c>
      <c r="C67" s="230">
        <f>+E17</f>
        <v>8259319810.7399998</v>
      </c>
      <c r="D67" s="226"/>
      <c r="E67" s="228"/>
      <c r="F67" s="230"/>
      <c r="G67" s="228"/>
      <c r="H67" s="229"/>
      <c r="I67" s="157"/>
      <c r="J67" s="1"/>
      <c r="K67" s="1"/>
      <c r="M67" s="2"/>
    </row>
    <row r="68" spans="1:13" s="224" customFormat="1" ht="45.75" hidden="1" customHeight="1" thickBot="1" x14ac:dyDescent="0.25">
      <c r="A68" s="225" t="s">
        <v>10</v>
      </c>
      <c r="B68" s="183">
        <f>+B18</f>
        <v>9647207211.1499996</v>
      </c>
      <c r="C68" s="230">
        <f>+E18</f>
        <v>3681598833.3199997</v>
      </c>
      <c r="D68" s="226"/>
      <c r="E68" s="227"/>
      <c r="F68" s="230"/>
      <c r="G68" s="228"/>
      <c r="H68" s="231"/>
      <c r="I68" s="157"/>
      <c r="J68" s="1"/>
      <c r="K68" s="1"/>
      <c r="M68" s="2"/>
    </row>
    <row r="69" spans="1:13" s="224" customFormat="1" ht="45.75" hidden="1" customHeight="1" x14ac:dyDescent="0.2">
      <c r="B69" s="2"/>
      <c r="C69" s="163"/>
      <c r="D69" s="2"/>
      <c r="E69" s="2"/>
      <c r="F69" s="186"/>
      <c r="G69" s="1"/>
      <c r="I69" s="157"/>
      <c r="J69" s="1"/>
      <c r="K69" s="1"/>
      <c r="M69" s="2"/>
    </row>
    <row r="70" spans="1:13" s="224" customFormat="1" ht="45.75" hidden="1" customHeight="1" x14ac:dyDescent="0.2">
      <c r="A70" s="349" t="s">
        <v>1</v>
      </c>
      <c r="B70" s="351" t="s">
        <v>13</v>
      </c>
      <c r="C70" s="353" t="s">
        <v>39</v>
      </c>
      <c r="D70" s="351"/>
      <c r="E70" s="195"/>
      <c r="F70" s="232"/>
      <c r="G70" s="1"/>
      <c r="I70" s="157"/>
      <c r="J70" s="1"/>
      <c r="K70" s="1"/>
      <c r="M70" s="2"/>
    </row>
    <row r="71" spans="1:13" s="224" customFormat="1" ht="45.75" hidden="1" customHeight="1" x14ac:dyDescent="0.2">
      <c r="A71" s="350"/>
      <c r="B71" s="352"/>
      <c r="C71" s="354"/>
      <c r="D71" s="352"/>
      <c r="E71" s="195"/>
      <c r="F71" s="232"/>
      <c r="G71" s="1"/>
      <c r="I71" s="157"/>
      <c r="J71" s="1"/>
      <c r="K71" s="1"/>
      <c r="M71" s="2"/>
    </row>
    <row r="72" spans="1:13" s="236" customFormat="1" ht="45.75" hidden="1" customHeight="1" x14ac:dyDescent="0.2">
      <c r="A72" s="233" t="s">
        <v>8</v>
      </c>
      <c r="B72" s="234" t="e">
        <f>+#REF!</f>
        <v>#REF!</v>
      </c>
      <c r="C72" s="234" t="e">
        <f>+#REF!</f>
        <v>#REF!</v>
      </c>
      <c r="D72" s="235"/>
      <c r="E72" s="234"/>
      <c r="F72" s="24"/>
      <c r="G72" s="86"/>
      <c r="I72" s="237"/>
      <c r="J72" s="86"/>
      <c r="K72" s="86"/>
      <c r="M72" s="238"/>
    </row>
    <row r="73" spans="1:13" s="236" customFormat="1" ht="45.75" hidden="1" customHeight="1" x14ac:dyDescent="0.2">
      <c r="A73" s="233" t="s">
        <v>40</v>
      </c>
      <c r="B73" s="234" t="e">
        <f>+#REF!</f>
        <v>#REF!</v>
      </c>
      <c r="C73" s="234" t="e">
        <f>+#REF!</f>
        <v>#REF!</v>
      </c>
      <c r="D73" s="235"/>
      <c r="E73" s="234"/>
      <c r="F73" s="24"/>
      <c r="G73" s="86"/>
      <c r="I73" s="237"/>
      <c r="J73" s="86"/>
      <c r="K73" s="86"/>
      <c r="M73" s="238"/>
    </row>
    <row r="74" spans="1:13" s="224" customFormat="1" ht="45.75" hidden="1" customHeight="1" x14ac:dyDescent="0.2">
      <c r="A74" s="239" t="s">
        <v>50</v>
      </c>
      <c r="B74" s="240" t="e">
        <f>+#REF!</f>
        <v>#REF!</v>
      </c>
      <c r="C74" s="240" t="e">
        <f>+#REF!</f>
        <v>#REF!</v>
      </c>
      <c r="D74" s="241"/>
      <c r="E74" s="240"/>
      <c r="F74" s="242"/>
      <c r="G74" s="1"/>
      <c r="I74" s="157"/>
      <c r="J74" s="1"/>
      <c r="K74" s="1"/>
      <c r="M74" s="2"/>
    </row>
    <row r="75" spans="1:13" s="224" customFormat="1" ht="45.75" hidden="1" customHeight="1" x14ac:dyDescent="0.2">
      <c r="A75" s="239" t="s">
        <v>51</v>
      </c>
      <c r="B75" s="240" t="e">
        <f>+#REF!</f>
        <v>#REF!</v>
      </c>
      <c r="C75" s="240" t="e">
        <f>+#REF!</f>
        <v>#REF!</v>
      </c>
      <c r="D75" s="241"/>
      <c r="E75" s="240"/>
      <c r="F75" s="242"/>
      <c r="G75" s="1"/>
      <c r="I75" s="157"/>
      <c r="J75" s="1"/>
      <c r="K75" s="1"/>
      <c r="M75" s="2"/>
    </row>
    <row r="76" spans="1:13" s="224" customFormat="1" ht="45.75" hidden="1" customHeight="1" x14ac:dyDescent="0.2">
      <c r="A76" s="239" t="s">
        <v>52</v>
      </c>
      <c r="B76" s="240" t="e">
        <f>+#REF!</f>
        <v>#REF!</v>
      </c>
      <c r="C76" s="240" t="e">
        <f>+#REF!</f>
        <v>#REF!</v>
      </c>
      <c r="D76" s="241"/>
      <c r="E76" s="240"/>
      <c r="F76" s="242"/>
      <c r="G76" s="1"/>
      <c r="I76" s="157"/>
      <c r="J76" s="1"/>
      <c r="K76" s="1"/>
      <c r="M76" s="2"/>
    </row>
    <row r="77" spans="1:13" s="224" customFormat="1" ht="45.75" hidden="1" customHeight="1" x14ac:dyDescent="0.2">
      <c r="A77" s="239" t="s">
        <v>53</v>
      </c>
      <c r="B77" s="240" t="e">
        <f>+#REF!</f>
        <v>#REF!</v>
      </c>
      <c r="C77" s="240" t="e">
        <f>+#REF!</f>
        <v>#REF!</v>
      </c>
      <c r="D77" s="241"/>
      <c r="E77" s="240"/>
      <c r="F77" s="242"/>
      <c r="G77" s="1"/>
      <c r="I77" s="157"/>
      <c r="J77" s="1"/>
      <c r="K77" s="1"/>
      <c r="M77" s="2"/>
    </row>
    <row r="78" spans="1:13" s="236" customFormat="1" ht="45.75" hidden="1" customHeight="1" x14ac:dyDescent="0.2">
      <c r="A78" s="243" t="s">
        <v>54</v>
      </c>
      <c r="B78" s="234" t="e">
        <f>+#REF!</f>
        <v>#REF!</v>
      </c>
      <c r="C78" s="234" t="e">
        <f>+#REF!</f>
        <v>#REF!</v>
      </c>
      <c r="D78" s="235"/>
      <c r="E78" s="234"/>
      <c r="F78" s="24"/>
      <c r="G78" s="86"/>
      <c r="I78" s="237"/>
      <c r="J78" s="86"/>
      <c r="K78" s="86"/>
      <c r="M78" s="238"/>
    </row>
    <row r="79" spans="1:13" s="224" customFormat="1" ht="45.75" hidden="1" customHeight="1" x14ac:dyDescent="0.2">
      <c r="A79" s="244" t="s">
        <v>51</v>
      </c>
      <c r="B79" s="240" t="e">
        <f>+#REF!</f>
        <v>#REF!</v>
      </c>
      <c r="C79" s="240" t="e">
        <f>+#REF!</f>
        <v>#REF!</v>
      </c>
      <c r="D79" s="241"/>
      <c r="E79" s="240"/>
      <c r="F79" s="242"/>
      <c r="G79" s="1"/>
      <c r="I79" s="157"/>
      <c r="J79" s="1"/>
      <c r="K79" s="1"/>
      <c r="M79" s="2"/>
    </row>
    <row r="80" spans="1:13" s="224" customFormat="1" ht="45.75" hidden="1" customHeight="1" x14ac:dyDescent="0.2">
      <c r="A80" s="244" t="s">
        <v>52</v>
      </c>
      <c r="B80" s="240" t="e">
        <f>+#REF!</f>
        <v>#REF!</v>
      </c>
      <c r="C80" s="240" t="e">
        <f>+#REF!</f>
        <v>#REF!</v>
      </c>
      <c r="D80" s="241"/>
      <c r="E80" s="240"/>
      <c r="F80" s="242"/>
      <c r="G80" s="1"/>
      <c r="I80" s="157"/>
      <c r="J80" s="1"/>
      <c r="K80" s="1"/>
      <c r="M80" s="2"/>
    </row>
    <row r="81" spans="1:13" ht="45.75" hidden="1" customHeight="1" x14ac:dyDescent="0.2"/>
    <row r="82" spans="1:13" ht="45.75" hidden="1" customHeight="1" x14ac:dyDescent="0.2"/>
    <row r="83" spans="1:13" ht="45.75" hidden="1" customHeight="1" x14ac:dyDescent="0.2"/>
    <row r="84" spans="1:13" ht="45.75" hidden="1" customHeight="1" thickBot="1" x14ac:dyDescent="0.25">
      <c r="A84" s="245" t="s">
        <v>55</v>
      </c>
    </row>
    <row r="85" spans="1:13" ht="45.75" hidden="1" customHeight="1" thickBot="1" x14ac:dyDescent="0.25">
      <c r="A85" s="341" t="s">
        <v>1</v>
      </c>
      <c r="B85" s="343" t="s">
        <v>13</v>
      </c>
      <c r="C85" s="246" t="s">
        <v>6</v>
      </c>
      <c r="D85" s="247"/>
      <c r="E85" s="248"/>
      <c r="F85" s="249"/>
      <c r="G85" s="250"/>
      <c r="H85" s="247"/>
      <c r="I85" s="248"/>
      <c r="J85" s="249"/>
      <c r="K85" s="343"/>
      <c r="L85" s="345"/>
      <c r="M85" s="1"/>
    </row>
    <row r="86" spans="1:13" ht="45.75" hidden="1" customHeight="1" x14ac:dyDescent="0.2">
      <c r="A86" s="355"/>
      <c r="B86" s="356"/>
      <c r="C86" s="343" t="s">
        <v>56</v>
      </c>
      <c r="D86" s="343"/>
      <c r="E86" s="222"/>
      <c r="F86" s="341"/>
      <c r="G86" s="345"/>
      <c r="H86" s="343"/>
      <c r="I86" s="222"/>
      <c r="J86" s="341"/>
      <c r="K86" s="356"/>
      <c r="L86" s="357"/>
      <c r="M86" s="1"/>
    </row>
    <row r="87" spans="1:13" ht="45.75" hidden="1" customHeight="1" x14ac:dyDescent="0.2">
      <c r="A87" s="355"/>
      <c r="B87" s="356"/>
      <c r="C87" s="356"/>
      <c r="D87" s="356"/>
      <c r="E87" s="222"/>
      <c r="F87" s="355"/>
      <c r="G87" s="357"/>
      <c r="H87" s="356"/>
      <c r="I87" s="222"/>
      <c r="J87" s="355"/>
      <c r="K87" s="356"/>
      <c r="L87" s="357"/>
      <c r="M87" s="1"/>
    </row>
    <row r="88" spans="1:13" ht="45.75" hidden="1" customHeight="1" thickBot="1" x14ac:dyDescent="0.25">
      <c r="A88" s="342"/>
      <c r="B88" s="344"/>
      <c r="C88" s="344"/>
      <c r="D88" s="344"/>
      <c r="E88" s="251"/>
      <c r="F88" s="342"/>
      <c r="G88" s="346"/>
      <c r="H88" s="344"/>
      <c r="I88" s="160"/>
      <c r="J88" s="342"/>
      <c r="K88" s="344"/>
      <c r="L88" s="346"/>
      <c r="M88" s="1"/>
    </row>
    <row r="89" spans="1:13" ht="45.75" hidden="1" customHeight="1" thickBot="1" x14ac:dyDescent="0.25">
      <c r="A89" s="164" t="s">
        <v>8</v>
      </c>
      <c r="B89" s="252">
        <f>+B90+B91</f>
        <v>20897179597.68</v>
      </c>
      <c r="C89" s="252">
        <f>+C90+C91</f>
        <v>11940918644.059999</v>
      </c>
      <c r="D89" s="253"/>
      <c r="E89" s="226"/>
      <c r="F89" s="254"/>
      <c r="G89" s="252"/>
      <c r="H89" s="171"/>
      <c r="I89" s="160"/>
      <c r="J89" s="254"/>
      <c r="K89" s="252"/>
      <c r="L89" s="252"/>
      <c r="M89" s="1"/>
    </row>
    <row r="90" spans="1:13" ht="45.75" hidden="1" customHeight="1" thickBot="1" x14ac:dyDescent="0.25">
      <c r="A90" s="164" t="s">
        <v>9</v>
      </c>
      <c r="B90" s="252">
        <f>+B17</f>
        <v>11249972386.530001</v>
      </c>
      <c r="C90" s="252">
        <f>+E17</f>
        <v>8259319810.7399998</v>
      </c>
      <c r="D90" s="253"/>
      <c r="E90" s="226"/>
      <c r="F90" s="254"/>
      <c r="G90" s="252"/>
      <c r="H90" s="171"/>
      <c r="I90" s="160"/>
      <c r="J90" s="254"/>
      <c r="K90" s="252"/>
      <c r="L90" s="252"/>
      <c r="M90" s="1"/>
    </row>
    <row r="91" spans="1:13" ht="45.75" hidden="1" customHeight="1" thickBot="1" x14ac:dyDescent="0.25">
      <c r="A91" s="164" t="s">
        <v>10</v>
      </c>
      <c r="B91" s="252">
        <f>+B18</f>
        <v>9647207211.1499996</v>
      </c>
      <c r="C91" s="252">
        <f>+E18</f>
        <v>3681598833.3199997</v>
      </c>
      <c r="D91" s="253"/>
      <c r="E91" s="226"/>
      <c r="F91" s="254"/>
      <c r="G91" s="252"/>
      <c r="H91" s="171"/>
      <c r="I91" s="160"/>
      <c r="J91" s="254"/>
      <c r="K91" s="252"/>
      <c r="L91" s="252"/>
      <c r="M91" s="1"/>
    </row>
    <row r="92" spans="1:13" ht="45.75" hidden="1" customHeight="1" x14ac:dyDescent="0.2">
      <c r="C92" s="2"/>
      <c r="D92" s="186"/>
      <c r="E92" s="1"/>
      <c r="F92" s="1"/>
      <c r="G92" s="157"/>
      <c r="I92" s="1"/>
      <c r="K92" s="163"/>
      <c r="L92" s="2"/>
      <c r="M92" s="1"/>
    </row>
    <row r="93" spans="1:13" ht="45.75" hidden="1" customHeight="1" x14ac:dyDescent="0.2">
      <c r="A93" s="245" t="s">
        <v>57</v>
      </c>
      <c r="C93" s="2"/>
      <c r="D93" s="186"/>
      <c r="E93" s="1"/>
      <c r="F93" s="1"/>
      <c r="G93" s="157"/>
      <c r="I93" s="1"/>
      <c r="K93" s="163"/>
      <c r="L93" s="2"/>
      <c r="M93" s="1"/>
    </row>
    <row r="94" spans="1:13" ht="45.75" hidden="1" customHeight="1" x14ac:dyDescent="0.2">
      <c r="A94" s="358" t="s">
        <v>1</v>
      </c>
      <c r="B94" s="351" t="s">
        <v>13</v>
      </c>
      <c r="C94" s="195" t="s">
        <v>6</v>
      </c>
      <c r="D94" s="232"/>
      <c r="E94" s="360"/>
      <c r="F94" s="361"/>
      <c r="G94" s="157"/>
      <c r="I94" s="1"/>
      <c r="K94" s="232"/>
      <c r="L94" s="351"/>
      <c r="M94" s="1"/>
    </row>
    <row r="95" spans="1:13" ht="45.75" hidden="1" customHeight="1" x14ac:dyDescent="0.2">
      <c r="A95" s="359"/>
      <c r="B95" s="352"/>
      <c r="C95" s="195" t="s">
        <v>56</v>
      </c>
      <c r="D95" s="232"/>
      <c r="E95" s="232"/>
      <c r="F95" s="255"/>
      <c r="G95" s="157"/>
      <c r="I95" s="1"/>
      <c r="K95" s="232"/>
      <c r="L95" s="352"/>
      <c r="M95" s="1"/>
    </row>
    <row r="96" spans="1:13" s="86" customFormat="1" ht="45.75" hidden="1" customHeight="1" x14ac:dyDescent="0.2">
      <c r="A96" s="39" t="s">
        <v>8</v>
      </c>
      <c r="B96" s="201" t="e">
        <f>+#REF!</f>
        <v>#REF!</v>
      </c>
      <c r="C96" s="201" t="e">
        <f>+#REF!</f>
        <v>#REF!</v>
      </c>
      <c r="D96" s="256"/>
      <c r="E96" s="234"/>
      <c r="F96" s="257"/>
      <c r="G96" s="237"/>
      <c r="K96" s="201"/>
      <c r="L96" s="201"/>
    </row>
    <row r="97" spans="1:13" s="86" customFormat="1" ht="45.75" hidden="1" customHeight="1" x14ac:dyDescent="0.2">
      <c r="A97" s="39" t="s">
        <v>40</v>
      </c>
      <c r="B97" s="201" t="e">
        <f>+#REF!</f>
        <v>#REF!</v>
      </c>
      <c r="C97" s="201" t="e">
        <f>+#REF!</f>
        <v>#REF!</v>
      </c>
      <c r="D97" s="256"/>
      <c r="E97" s="234"/>
      <c r="F97" s="257"/>
      <c r="G97" s="237"/>
      <c r="K97" s="201"/>
      <c r="L97" s="201"/>
    </row>
    <row r="98" spans="1:13" ht="45.75" hidden="1" customHeight="1" x14ac:dyDescent="0.2">
      <c r="A98" s="50" t="s">
        <v>50</v>
      </c>
      <c r="B98" s="201" t="e">
        <f>+#REF!</f>
        <v>#REF!</v>
      </c>
      <c r="C98" s="201" t="e">
        <f>+#REF!</f>
        <v>#REF!</v>
      </c>
      <c r="D98" s="258"/>
      <c r="E98" s="240"/>
      <c r="F98" s="259"/>
      <c r="G98" s="157"/>
      <c r="I98" s="1"/>
      <c r="K98" s="201"/>
      <c r="L98" s="201"/>
      <c r="M98" s="1"/>
    </row>
    <row r="99" spans="1:13" ht="45.75" hidden="1" customHeight="1" x14ac:dyDescent="0.2">
      <c r="A99" s="50" t="s">
        <v>51</v>
      </c>
      <c r="B99" s="201" t="e">
        <f>+#REF!</f>
        <v>#REF!</v>
      </c>
      <c r="C99" s="201" t="e">
        <f>+#REF!</f>
        <v>#REF!</v>
      </c>
      <c r="D99" s="258"/>
      <c r="E99" s="240"/>
      <c r="F99" s="259"/>
      <c r="G99" s="157"/>
      <c r="I99" s="1"/>
      <c r="K99" s="201"/>
      <c r="L99" s="201"/>
      <c r="M99" s="1"/>
    </row>
    <row r="100" spans="1:13" ht="45.75" hidden="1" customHeight="1" x14ac:dyDescent="0.2">
      <c r="A100" s="50" t="s">
        <v>52</v>
      </c>
      <c r="B100" s="201" t="e">
        <f>+#REF!</f>
        <v>#REF!</v>
      </c>
      <c r="C100" s="201" t="e">
        <f>+#REF!</f>
        <v>#REF!</v>
      </c>
      <c r="D100" s="258"/>
      <c r="E100" s="240"/>
      <c r="F100" s="259"/>
      <c r="G100" s="157"/>
      <c r="I100" s="1"/>
      <c r="K100" s="201"/>
      <c r="L100" s="201"/>
      <c r="M100" s="1"/>
    </row>
    <row r="101" spans="1:13" ht="45.75" hidden="1" customHeight="1" x14ac:dyDescent="0.2">
      <c r="A101" s="50" t="s">
        <v>53</v>
      </c>
      <c r="B101" s="201" t="e">
        <f>+#REF!</f>
        <v>#REF!</v>
      </c>
      <c r="C101" s="201" t="e">
        <f>+#REF!</f>
        <v>#REF!</v>
      </c>
      <c r="D101" s="258"/>
      <c r="E101" s="240"/>
      <c r="F101" s="259"/>
      <c r="G101" s="157"/>
      <c r="I101" s="1"/>
      <c r="K101" s="201"/>
      <c r="L101" s="201"/>
      <c r="M101" s="1"/>
    </row>
    <row r="102" spans="1:13" s="86" customFormat="1" ht="45.75" hidden="1" customHeight="1" x14ac:dyDescent="0.2">
      <c r="A102" s="39" t="s">
        <v>54</v>
      </c>
      <c r="B102" s="201" t="e">
        <f>+#REF!</f>
        <v>#REF!</v>
      </c>
      <c r="C102" s="201" t="e">
        <f>+#REF!</f>
        <v>#REF!</v>
      </c>
      <c r="D102" s="256"/>
      <c r="E102" s="234"/>
      <c r="F102" s="257"/>
      <c r="G102" s="237"/>
      <c r="K102" s="201"/>
      <c r="L102" s="201"/>
    </row>
    <row r="103" spans="1:13" ht="45.75" hidden="1" customHeight="1" x14ac:dyDescent="0.2">
      <c r="A103" s="50" t="s">
        <v>51</v>
      </c>
      <c r="B103" s="201" t="e">
        <f>+#REF!</f>
        <v>#REF!</v>
      </c>
      <c r="C103" s="201" t="e">
        <f>+#REF!</f>
        <v>#REF!</v>
      </c>
      <c r="D103" s="258"/>
      <c r="E103" s="240"/>
      <c r="F103" s="259"/>
      <c r="G103" s="157"/>
      <c r="I103" s="1"/>
      <c r="K103" s="201"/>
      <c r="L103" s="201"/>
      <c r="M103" s="1"/>
    </row>
    <row r="104" spans="1:13" s="260" customFormat="1" ht="45.75" hidden="1" customHeight="1" x14ac:dyDescent="0.2">
      <c r="A104" s="50" t="s">
        <v>52</v>
      </c>
      <c r="B104" s="201" t="e">
        <f>+#REF!</f>
        <v>#REF!</v>
      </c>
      <c r="C104" s="201" t="e">
        <f>+#REF!</f>
        <v>#REF!</v>
      </c>
      <c r="D104" s="258"/>
      <c r="E104" s="240"/>
      <c r="F104" s="259"/>
      <c r="G104" s="157"/>
      <c r="H104" s="1"/>
      <c r="I104" s="1"/>
      <c r="K104" s="201"/>
      <c r="L104" s="201"/>
    </row>
    <row r="105" spans="1:13" s="260" customFormat="1" ht="45.75" hidden="1" customHeight="1" x14ac:dyDescent="0.2">
      <c r="A105" s="1"/>
      <c r="B105" s="2"/>
      <c r="C105" s="163"/>
      <c r="D105" s="2"/>
      <c r="E105" s="2"/>
      <c r="F105" s="186"/>
      <c r="G105" s="1"/>
      <c r="H105" s="1"/>
      <c r="I105" s="157"/>
      <c r="J105" s="1"/>
      <c r="K105" s="1"/>
      <c r="M105" s="2"/>
    </row>
    <row r="106" spans="1:13" s="260" customFormat="1" ht="45.75" hidden="1" customHeight="1" thickBot="1" x14ac:dyDescent="0.25">
      <c r="A106" s="260" t="s">
        <v>58</v>
      </c>
      <c r="B106" s="2"/>
      <c r="C106" s="163"/>
      <c r="D106" s="2"/>
      <c r="E106" s="2"/>
      <c r="F106" s="186"/>
      <c r="G106" s="1"/>
      <c r="I106" s="157"/>
      <c r="J106" s="1"/>
      <c r="K106" s="1"/>
      <c r="M106" s="2"/>
    </row>
    <row r="107" spans="1:13" s="260" customFormat="1" ht="45.75" hidden="1" customHeight="1" thickBot="1" x14ac:dyDescent="0.25">
      <c r="A107" s="362" t="s">
        <v>1</v>
      </c>
      <c r="B107" s="343" t="s">
        <v>13</v>
      </c>
      <c r="C107" s="345" t="s">
        <v>26</v>
      </c>
      <c r="D107" s="246"/>
      <c r="E107" s="247"/>
      <c r="F107" s="248"/>
      <c r="G107" s="261"/>
      <c r="H107" s="262"/>
      <c r="I107" s="247"/>
      <c r="J107" s="248"/>
      <c r="K107" s="261"/>
      <c r="M107" s="2"/>
    </row>
    <row r="108" spans="1:13" s="260" customFormat="1" ht="45.75" hidden="1" customHeight="1" x14ac:dyDescent="0.2">
      <c r="A108" s="363"/>
      <c r="B108" s="356"/>
      <c r="C108" s="357"/>
      <c r="D108" s="343"/>
      <c r="E108" s="343"/>
      <c r="F108" s="222"/>
      <c r="G108" s="345"/>
      <c r="H108" s="362"/>
      <c r="I108" s="343"/>
      <c r="J108" s="222"/>
      <c r="K108" s="345"/>
      <c r="M108" s="2"/>
    </row>
    <row r="109" spans="1:13" s="260" customFormat="1" ht="45.75" hidden="1" customHeight="1" x14ac:dyDescent="0.2">
      <c r="A109" s="363"/>
      <c r="B109" s="356"/>
      <c r="C109" s="357"/>
      <c r="D109" s="356"/>
      <c r="E109" s="356"/>
      <c r="F109" s="222"/>
      <c r="G109" s="357"/>
      <c r="H109" s="363"/>
      <c r="I109" s="356"/>
      <c r="J109" s="222"/>
      <c r="K109" s="357"/>
      <c r="M109" s="2"/>
    </row>
    <row r="110" spans="1:13" s="260" customFormat="1" ht="45.75" hidden="1" customHeight="1" thickBot="1" x14ac:dyDescent="0.25">
      <c r="A110" s="364"/>
      <c r="B110" s="344"/>
      <c r="C110" s="346"/>
      <c r="D110" s="344"/>
      <c r="E110" s="344"/>
      <c r="F110" s="251"/>
      <c r="G110" s="346"/>
      <c r="H110" s="364"/>
      <c r="I110" s="344"/>
      <c r="J110" s="160"/>
      <c r="K110" s="346"/>
      <c r="M110" s="2"/>
    </row>
    <row r="111" spans="1:13" s="260" customFormat="1" ht="45.75" hidden="1" customHeight="1" thickBot="1" x14ac:dyDescent="0.25">
      <c r="A111" s="263" t="s">
        <v>8</v>
      </c>
      <c r="B111" s="230" t="e">
        <f>+B112+B113</f>
        <v>#REF!</v>
      </c>
      <c r="C111" s="264" t="e">
        <f>+C112+C113</f>
        <v>#REF!</v>
      </c>
      <c r="D111" s="230"/>
      <c r="E111" s="162"/>
      <c r="F111" s="160"/>
      <c r="G111" s="188"/>
      <c r="H111" s="265"/>
      <c r="I111" s="162"/>
      <c r="J111" s="160"/>
      <c r="K111" s="188"/>
      <c r="M111" s="2"/>
    </row>
    <row r="112" spans="1:13" s="260" customFormat="1" ht="45.75" hidden="1" customHeight="1" thickBot="1" x14ac:dyDescent="0.25">
      <c r="A112" s="263" t="s">
        <v>9</v>
      </c>
      <c r="B112" s="230" t="e">
        <f>#REF!</f>
        <v>#REF!</v>
      </c>
      <c r="C112" s="266" t="e">
        <f>#REF!</f>
        <v>#REF!</v>
      </c>
      <c r="D112" s="230"/>
      <c r="E112" s="162"/>
      <c r="F112" s="160"/>
      <c r="G112" s="188"/>
      <c r="H112" s="265"/>
      <c r="I112" s="162"/>
      <c r="J112" s="160"/>
      <c r="K112" s="188"/>
      <c r="M112" s="2"/>
    </row>
    <row r="113" spans="1:13" ht="45.75" hidden="1" customHeight="1" thickBot="1" x14ac:dyDescent="0.25">
      <c r="A113" s="263" t="s">
        <v>10</v>
      </c>
      <c r="B113" s="230" t="e">
        <f>#REF!</f>
        <v>#REF!</v>
      </c>
      <c r="C113" s="264" t="e">
        <f>#REF!</f>
        <v>#REF!</v>
      </c>
      <c r="D113" s="230"/>
      <c r="E113" s="162"/>
      <c r="F113" s="160"/>
      <c r="G113" s="188"/>
      <c r="H113" s="265"/>
      <c r="I113" s="162"/>
      <c r="J113" s="160"/>
      <c r="K113" s="188"/>
    </row>
    <row r="114" spans="1:13" ht="45.75" hidden="1" customHeight="1" x14ac:dyDescent="0.2"/>
    <row r="115" spans="1:13" ht="45.75" hidden="1" customHeight="1" thickBot="1" x14ac:dyDescent="0.25"/>
    <row r="116" spans="1:13" ht="45.75" hidden="1" customHeight="1" x14ac:dyDescent="0.2">
      <c r="A116" s="365" t="s">
        <v>1</v>
      </c>
      <c r="B116" s="367" t="s">
        <v>13</v>
      </c>
      <c r="C116" s="268" t="s">
        <v>59</v>
      </c>
      <c r="D116" s="367"/>
      <c r="E116" s="367"/>
      <c r="F116" s="369"/>
      <c r="G116" s="369"/>
      <c r="H116" s="267"/>
    </row>
    <row r="117" spans="1:13" ht="45.75" hidden="1" customHeight="1" thickBot="1" x14ac:dyDescent="0.25">
      <c r="A117" s="366"/>
      <c r="B117" s="368"/>
      <c r="C117" s="270" t="s">
        <v>60</v>
      </c>
      <c r="D117" s="368"/>
      <c r="E117" s="368"/>
      <c r="F117" s="370"/>
      <c r="G117" s="370"/>
      <c r="H117" s="269"/>
    </row>
    <row r="118" spans="1:13" s="38" customFormat="1" ht="45.75" hidden="1" customHeight="1" thickTop="1" thickBot="1" x14ac:dyDescent="0.25">
      <c r="A118" s="271" t="s">
        <v>61</v>
      </c>
      <c r="B118" s="272"/>
      <c r="C118" s="273"/>
      <c r="D118" s="272"/>
      <c r="E118" s="272"/>
      <c r="F118" s="273"/>
      <c r="G118" s="273"/>
      <c r="H118" s="274"/>
      <c r="I118" s="157"/>
      <c r="J118" s="1"/>
      <c r="K118" s="1"/>
      <c r="M118" s="275"/>
    </row>
    <row r="119" spans="1:13" s="38" customFormat="1" ht="45.75" hidden="1" customHeight="1" thickBot="1" x14ac:dyDescent="0.25">
      <c r="A119" s="276" t="s">
        <v>62</v>
      </c>
      <c r="B119" s="277">
        <f>+B16</f>
        <v>20897179597.68</v>
      </c>
      <c r="C119" s="278" t="s">
        <v>63</v>
      </c>
      <c r="D119" s="279"/>
      <c r="E119" s="279"/>
      <c r="F119" s="280"/>
      <c r="G119" s="281"/>
      <c r="H119" s="282"/>
      <c r="I119" s="283"/>
      <c r="M119" s="275"/>
    </row>
    <row r="120" spans="1:13" s="38" customFormat="1" ht="45.75" hidden="1" customHeight="1" thickBot="1" x14ac:dyDescent="0.25">
      <c r="A120" s="284" t="s">
        <v>64</v>
      </c>
      <c r="B120" s="277">
        <f>+B17</f>
        <v>11249972386.530001</v>
      </c>
      <c r="C120" s="285" t="s">
        <v>63</v>
      </c>
      <c r="D120" s="279"/>
      <c r="E120" s="279"/>
      <c r="F120" s="286"/>
      <c r="G120" s="281"/>
      <c r="H120" s="282"/>
      <c r="I120" s="283"/>
      <c r="M120" s="275"/>
    </row>
    <row r="121" spans="1:13" ht="45.75" hidden="1" customHeight="1" thickBot="1" x14ac:dyDescent="0.25">
      <c r="A121" s="276" t="s">
        <v>65</v>
      </c>
      <c r="B121" s="277">
        <f>+B18</f>
        <v>9647207211.1499996</v>
      </c>
      <c r="C121" s="278" t="s">
        <v>63</v>
      </c>
      <c r="D121" s="279"/>
      <c r="E121" s="279"/>
      <c r="F121" s="280"/>
      <c r="G121" s="281"/>
      <c r="H121" s="282"/>
      <c r="I121" s="283"/>
      <c r="J121" s="38"/>
      <c r="K121" s="38"/>
    </row>
    <row r="122" spans="1:13" ht="45.75" hidden="1" customHeight="1" thickBot="1" x14ac:dyDescent="0.25">
      <c r="A122" s="287" t="s">
        <v>66</v>
      </c>
      <c r="B122" s="288"/>
      <c r="C122" s="289"/>
      <c r="D122" s="288"/>
      <c r="E122" s="288"/>
      <c r="F122" s="289"/>
      <c r="G122" s="289"/>
      <c r="H122" s="290"/>
    </row>
    <row r="123" spans="1:13" ht="45.75" hidden="1" customHeight="1" thickBot="1" x14ac:dyDescent="0.25">
      <c r="A123" s="291" t="s">
        <v>67</v>
      </c>
      <c r="B123" s="279">
        <f>+B21</f>
        <v>3532355956.0000005</v>
      </c>
      <c r="C123" s="292" t="s">
        <v>68</v>
      </c>
      <c r="D123" s="279"/>
      <c r="E123" s="279"/>
      <c r="F123" s="293"/>
      <c r="G123" s="279"/>
      <c r="H123" s="294"/>
    </row>
    <row r="124" spans="1:13" s="86" customFormat="1" ht="45.75" hidden="1" customHeight="1" thickBot="1" x14ac:dyDescent="0.25">
      <c r="A124" s="295" t="s">
        <v>69</v>
      </c>
      <c r="B124" s="296"/>
      <c r="C124" s="297"/>
      <c r="D124" s="296"/>
      <c r="E124" s="296"/>
      <c r="F124" s="297"/>
      <c r="G124" s="297"/>
      <c r="H124" s="298"/>
      <c r="I124" s="157"/>
      <c r="J124" s="1"/>
      <c r="K124" s="1"/>
      <c r="M124" s="238"/>
    </row>
    <row r="125" spans="1:13" s="86" customFormat="1" ht="45.75" hidden="1" customHeight="1" thickBot="1" x14ac:dyDescent="0.25">
      <c r="A125" s="299" t="s">
        <v>62</v>
      </c>
      <c r="B125" s="300" t="e">
        <f>+B126+B127</f>
        <v>#REF!</v>
      </c>
      <c r="C125" s="300" t="e">
        <f>+C126+C127</f>
        <v>#REF!</v>
      </c>
      <c r="D125" s="300"/>
      <c r="E125" s="300"/>
      <c r="F125" s="301"/>
      <c r="G125" s="300"/>
      <c r="H125" s="302"/>
      <c r="I125" s="237"/>
      <c r="M125" s="238"/>
    </row>
    <row r="126" spans="1:13" s="86" customFormat="1" ht="45.75" hidden="1" customHeight="1" thickBot="1" x14ac:dyDescent="0.25">
      <c r="A126" s="303" t="s">
        <v>70</v>
      </c>
      <c r="B126" s="300" t="e">
        <f>+#REF!</f>
        <v>#REF!</v>
      </c>
      <c r="C126" s="300" t="e">
        <f>+#REF!</f>
        <v>#REF!</v>
      </c>
      <c r="D126" s="300"/>
      <c r="E126" s="300"/>
      <c r="F126" s="301"/>
      <c r="G126" s="300"/>
      <c r="H126" s="304"/>
      <c r="I126" s="237"/>
      <c r="M126" s="238"/>
    </row>
    <row r="127" spans="1:13" ht="45.75" hidden="1" customHeight="1" thickBot="1" x14ac:dyDescent="0.25">
      <c r="A127" s="299" t="s">
        <v>71</v>
      </c>
      <c r="B127" s="305" t="e">
        <f>+#REF!</f>
        <v>#REF!</v>
      </c>
      <c r="C127" s="305" t="e">
        <f>+#REF!</f>
        <v>#REF!</v>
      </c>
      <c r="D127" s="305"/>
      <c r="E127" s="305"/>
      <c r="F127" s="301"/>
      <c r="G127" s="300"/>
      <c r="H127" s="302"/>
      <c r="I127" s="237"/>
      <c r="J127" s="86"/>
      <c r="K127" s="86"/>
    </row>
    <row r="128" spans="1:13" ht="45.75" hidden="1" customHeight="1" x14ac:dyDescent="0.2"/>
    <row r="129" spans="2:9" ht="45.75" hidden="1" customHeight="1" x14ac:dyDescent="0.2">
      <c r="I129" s="306"/>
    </row>
    <row r="130" spans="2:9" ht="45.75" hidden="1" customHeight="1" x14ac:dyDescent="0.2"/>
    <row r="131" spans="2:9" ht="45.75" hidden="1" customHeight="1" x14ac:dyDescent="0.2"/>
    <row r="132" spans="2:9" ht="45.75" hidden="1" customHeight="1" x14ac:dyDescent="0.2">
      <c r="B132" s="307"/>
      <c r="E132" s="163"/>
    </row>
    <row r="133" spans="2:9" ht="45.75" hidden="1" customHeight="1" x14ac:dyDescent="0.2"/>
    <row r="134" spans="2:9" ht="45.75" hidden="1" customHeight="1" x14ac:dyDescent="0.2"/>
    <row r="135" spans="2:9" ht="45.75" hidden="1" customHeight="1" x14ac:dyDescent="0.2"/>
    <row r="136" spans="2:9" ht="45.75" hidden="1" customHeight="1" x14ac:dyDescent="0.2"/>
    <row r="137" spans="2:9" ht="45.75" hidden="1" customHeight="1" x14ac:dyDescent="0.2"/>
    <row r="138" spans="2:9" ht="45.75" hidden="1" customHeight="1" x14ac:dyDescent="0.2"/>
    <row r="139" spans="2:9" ht="45.75" hidden="1" customHeight="1" x14ac:dyDescent="0.2"/>
    <row r="140" spans="2:9" ht="45.75" hidden="1" customHeight="1" x14ac:dyDescent="0.2"/>
    <row r="141" spans="2:9" ht="45.75" hidden="1" customHeight="1" x14ac:dyDescent="0.2"/>
    <row r="142" spans="2:9" ht="45.75" hidden="1" customHeight="1" x14ac:dyDescent="0.2"/>
    <row r="143" spans="2:9" ht="45.75" hidden="1" customHeight="1" x14ac:dyDescent="0.2"/>
    <row r="144" spans="2:9" ht="45.75" hidden="1" customHeight="1" x14ac:dyDescent="0.2"/>
    <row r="145" ht="45.75" hidden="1" customHeight="1" x14ac:dyDescent="0.2"/>
    <row r="146" ht="45.75" hidden="1" customHeight="1" x14ac:dyDescent="0.2"/>
    <row r="147" ht="45.75" hidden="1" customHeight="1" x14ac:dyDescent="0.2"/>
    <row r="148" ht="45.75" hidden="1" customHeight="1" x14ac:dyDescent="0.2"/>
    <row r="149" ht="45.75" hidden="1" customHeight="1" x14ac:dyDescent="0.2"/>
    <row r="150" ht="45.75" hidden="1" customHeight="1" x14ac:dyDescent="0.2"/>
    <row r="151" ht="45.75" hidden="1" customHeight="1" x14ac:dyDescent="0.2"/>
    <row r="152" ht="45.75" hidden="1" customHeight="1" x14ac:dyDescent="0.2"/>
    <row r="153" ht="45.75" hidden="1" customHeight="1" x14ac:dyDescent="0.2"/>
    <row r="154" ht="45.75" hidden="1" customHeight="1" x14ac:dyDescent="0.2"/>
    <row r="155" ht="45.75" hidden="1" customHeight="1" x14ac:dyDescent="0.2"/>
    <row r="156" ht="45.75" hidden="1" customHeight="1" x14ac:dyDescent="0.2"/>
    <row r="157" ht="45.75" hidden="1" customHeight="1" x14ac:dyDescent="0.2"/>
    <row r="158" ht="45.75" hidden="1" customHeight="1" x14ac:dyDescent="0.2"/>
    <row r="159" ht="45.75" hidden="1" customHeight="1" x14ac:dyDescent="0.2"/>
    <row r="160" ht="45.75" hidden="1" customHeight="1" x14ac:dyDescent="0.2"/>
    <row r="161" ht="45.75" hidden="1" customHeight="1" x14ac:dyDescent="0.2"/>
    <row r="162" ht="45.75" hidden="1" customHeight="1" x14ac:dyDescent="0.2"/>
    <row r="163" ht="45.75" hidden="1" customHeight="1" x14ac:dyDescent="0.2"/>
    <row r="164" ht="45.75" hidden="1" customHeight="1" x14ac:dyDescent="0.2"/>
    <row r="165" ht="45.75" hidden="1" customHeight="1" x14ac:dyDescent="0.2"/>
    <row r="166" ht="45.75" hidden="1" customHeight="1" x14ac:dyDescent="0.2"/>
    <row r="167" ht="45.75" hidden="1" customHeight="1" x14ac:dyDescent="0.2"/>
    <row r="168" ht="45.75" hidden="1" customHeight="1" x14ac:dyDescent="0.2"/>
    <row r="169" ht="45.75" hidden="1" customHeight="1" x14ac:dyDescent="0.2"/>
    <row r="170" ht="45.75" hidden="1" customHeight="1" x14ac:dyDescent="0.2"/>
    <row r="171" ht="45.75" hidden="1" customHeight="1" x14ac:dyDescent="0.2"/>
    <row r="172" ht="45.75" hidden="1" customHeight="1" x14ac:dyDescent="0.2"/>
    <row r="173" ht="45.75" hidden="1" customHeight="1" x14ac:dyDescent="0.2"/>
    <row r="174" ht="45.75" hidden="1" customHeight="1" x14ac:dyDescent="0.2"/>
    <row r="175" ht="45.75" hidden="1" customHeight="1" x14ac:dyDescent="0.2"/>
    <row r="176" ht="45.75" hidden="1" customHeight="1" x14ac:dyDescent="0.2"/>
    <row r="177" spans="14:14" ht="45.75" hidden="1" customHeight="1" x14ac:dyDescent="0.2"/>
    <row r="178" spans="14:14" ht="45.75" hidden="1" customHeight="1" x14ac:dyDescent="0.2"/>
    <row r="179" spans="14:14" ht="45.75" hidden="1" customHeight="1" x14ac:dyDescent="0.2"/>
    <row r="180" spans="14:14" ht="45.75" hidden="1" customHeight="1" x14ac:dyDescent="0.2"/>
    <row r="181" spans="14:14" ht="45.75" hidden="1" customHeight="1" x14ac:dyDescent="0.2"/>
    <row r="182" spans="14:14" ht="45.75" hidden="1" customHeight="1" x14ac:dyDescent="0.2"/>
    <row r="183" spans="14:14" ht="45.75" customHeight="1" x14ac:dyDescent="0.2">
      <c r="N183" s="308"/>
    </row>
  </sheetData>
  <mergeCells count="56">
    <mergeCell ref="G116:G117"/>
    <mergeCell ref="A116:A117"/>
    <mergeCell ref="B116:B117"/>
    <mergeCell ref="D116:D117"/>
    <mergeCell ref="E116:E117"/>
    <mergeCell ref="F116:F117"/>
    <mergeCell ref="A94:A95"/>
    <mergeCell ref="B94:B95"/>
    <mergeCell ref="E94:F94"/>
    <mergeCell ref="L94:L95"/>
    <mergeCell ref="A107:A110"/>
    <mergeCell ref="B107:B110"/>
    <mergeCell ref="C107:C110"/>
    <mergeCell ref="D108:D110"/>
    <mergeCell ref="E108:E110"/>
    <mergeCell ref="G108:G110"/>
    <mergeCell ref="H108:H110"/>
    <mergeCell ref="I108:I110"/>
    <mergeCell ref="K108:K110"/>
    <mergeCell ref="A85:A88"/>
    <mergeCell ref="B85:B88"/>
    <mergeCell ref="K85:K88"/>
    <mergeCell ref="L85:L88"/>
    <mergeCell ref="C86:C88"/>
    <mergeCell ref="D86:D88"/>
    <mergeCell ref="F86:F88"/>
    <mergeCell ref="G86:G88"/>
    <mergeCell ref="H86:H88"/>
    <mergeCell ref="J86:J88"/>
    <mergeCell ref="A44:A45"/>
    <mergeCell ref="B44:B45"/>
    <mergeCell ref="C44:C45"/>
    <mergeCell ref="D53:E53"/>
    <mergeCell ref="A70:A71"/>
    <mergeCell ref="B70:B71"/>
    <mergeCell ref="C70:C71"/>
    <mergeCell ref="D70:D71"/>
    <mergeCell ref="A28:A29"/>
    <mergeCell ref="B28:B29"/>
    <mergeCell ref="E28:E29"/>
    <mergeCell ref="A35:A36"/>
    <mergeCell ref="B35:B36"/>
    <mergeCell ref="C35:C36"/>
    <mergeCell ref="M7:O7"/>
    <mergeCell ref="A13:L13"/>
    <mergeCell ref="M13:O13"/>
    <mergeCell ref="A24:O24"/>
    <mergeCell ref="A26:O26"/>
    <mergeCell ref="A25:C25"/>
    <mergeCell ref="A1:I1"/>
    <mergeCell ref="A2:A3"/>
    <mergeCell ref="B2:C2"/>
    <mergeCell ref="D2:E2"/>
    <mergeCell ref="F2:G2"/>
    <mergeCell ref="H2:I2"/>
    <mergeCell ref="A7:L7"/>
  </mergeCells>
  <pageMargins left="0.23622047244094491" right="0.23622047244094491" top="0.39370078740157483" bottom="0.19685039370078741" header="0.31496062992125984" footer="0.31496062992125984"/>
  <pageSetup paperSize="9"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A3183-ACFB-468A-94EF-890AABF4948A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เป้าหมายปี 31 12 67 (2)</vt:lpstr>
      <vt:lpstr>Sheet1</vt:lpstr>
      <vt:lpstr>'เป้าหมายปี 31 12 67 (2)'!Print_Area</vt:lpstr>
      <vt:lpstr>'เป้าหมายปี 31 12 67 (2)'!Print_Titles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จิราภรณ์ เครือวงค์</cp:lastModifiedBy>
  <cp:lastPrinted>2025-01-03T08:39:15Z</cp:lastPrinted>
  <dcterms:created xsi:type="dcterms:W3CDTF">2025-01-02T14:18:30Z</dcterms:created>
  <dcterms:modified xsi:type="dcterms:W3CDTF">2025-01-03T08:39:41Z</dcterms:modified>
</cp:coreProperties>
</file>