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5944CA6-2C97-4CC1-A216-2002435A7278}" xr6:coauthVersionLast="47" xr6:coauthVersionMax="47" xr10:uidLastSave="{00000000-0000-0000-0000-000000000000}"/>
  <bookViews>
    <workbookView xWindow="7170" yWindow="1140" windowWidth="21885" windowHeight="15480" xr2:uid="{00000000-000D-0000-FFFF-FFFF00000000}"/>
  </bookViews>
  <sheets>
    <sheet name="จำนวนพื้นที่ปลูกปาล์มน้ำมั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1" i="1" l="1"/>
  <c r="E60" i="1"/>
  <c r="E59" i="1"/>
  <c r="E58" i="1"/>
  <c r="E57" i="1"/>
  <c r="E56" i="1"/>
  <c r="E55" i="1"/>
  <c r="E54" i="1"/>
  <c r="E53" i="1"/>
  <c r="E31" i="1"/>
  <c r="E30" i="1"/>
  <c r="E28" i="1"/>
  <c r="E24" i="1"/>
  <c r="E26" i="1"/>
  <c r="E27" i="1"/>
  <c r="E22" i="1"/>
  <c r="E29" i="1"/>
  <c r="E25" i="1"/>
  <c r="E23" i="1"/>
  <c r="E20" i="1"/>
  <c r="E19" i="1"/>
  <c r="E13" i="1"/>
  <c r="E17" i="1"/>
  <c r="E12" i="1"/>
  <c r="E21" i="1"/>
  <c r="E18" i="1"/>
  <c r="E14" i="1"/>
  <c r="E15" i="1"/>
  <c r="E16" i="1"/>
  <c r="E3" i="1"/>
  <c r="E7" i="1"/>
  <c r="E11" i="1"/>
  <c r="E10" i="1"/>
  <c r="E9" i="1"/>
  <c r="E8" i="1"/>
  <c r="E4" i="1"/>
  <c r="E5" i="1"/>
  <c r="E6" i="1"/>
  <c r="E2" i="1"/>
</calcChain>
</file>

<file path=xl/sharedStrings.xml><?xml version="1.0" encoding="utf-8"?>
<sst xmlns="http://schemas.openxmlformats.org/spreadsheetml/2006/main" count="307" uniqueCount="25">
  <si>
    <t>ปี</t>
  </si>
  <si>
    <t>จังหวัด</t>
  </si>
  <si>
    <t>อำเภอ</t>
  </si>
  <si>
    <t>จำนวน</t>
  </si>
  <si>
    <t>หน่วย</t>
  </si>
  <si>
    <t>หน่วยงาน</t>
  </si>
  <si>
    <t>ตรัง</t>
  </si>
  <si>
    <t>เมืองตรัง</t>
  </si>
  <si>
    <t>การยางแห่งประเทศไทยจังหวัดตรัง</t>
  </si>
  <si>
    <t>ห้วยยอด</t>
  </si>
  <si>
    <t>ย่านตาขาว</t>
  </si>
  <si>
    <t>ปะเหลียน</t>
  </si>
  <si>
    <t xml:space="preserve"> กันตัง</t>
  </si>
  <si>
    <t xml:space="preserve"> สิเกา</t>
  </si>
  <si>
    <t>วังวิเศษ</t>
  </si>
  <si>
    <t xml:space="preserve"> นาโยง</t>
  </si>
  <si>
    <t>รัษฎา</t>
  </si>
  <si>
    <t xml:space="preserve"> หาดสำราญ</t>
  </si>
  <si>
    <t>จำนวนพื้นที่ที่ได้รับการส่งเสริมและสนับสนุนให้มีการปลูกแทนด้วยปาล์มน้ำมัน</t>
  </si>
  <si>
    <t>ไร่</t>
  </si>
  <si>
    <t>ชื่อชุดข้อมูล</t>
  </si>
  <si>
    <t>กันตัง</t>
  </si>
  <si>
    <t>สิเกา</t>
  </si>
  <si>
    <t>นาโยง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</si>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</sst>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2" fillId="0" borderId="0" xfId="0" applyFont="1" applyFill="1"/>
    <xf numFmtId="4" fontId="2" fillId="0" borderId="0" xfId="0" applyNumberFormat="1" applyFont="1" applyAlignment="1">
      <alignment horizontal="center"/>
    </xf>
    <xf numFmtId="43" fontId="2" fillId="2" borderId="0" xfId="2" applyFont="1" applyFill="1" applyBorder="1" applyAlignment="1">
      <alignment horizontal="center"/>
    </xf>
  </cellXfs>
  <cellStyles count="3">
    <cellStyle name="Normal 4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topLeftCell="A49" workbookViewId="0">
      <selection activeCell="D52" sqref="D52"/>
    </sheetView>
  </sheetViews>
  <sheetFormatPr defaultColWidth="8.85546875" defaultRowHeight="23.25"/>
  <cols>
    <col min="1" max="1" width="11.85546875" style="2" customWidth="1"/>
    <col min="2" max="2" width="13.5703125" style="2" customWidth="1"/>
    <col min="3" max="3" width="9.140625" style="2" customWidth="1"/>
    <col min="4" max="4" width="68.28515625" style="2" customWidth="1"/>
    <col min="5" max="5" width="10" style="2" customWidth="1"/>
    <col min="6" max="6" width="8.85546875" style="2"/>
    <col min="7" max="7" width="28.28515625" style="2" customWidth="1"/>
    <col min="8" max="16384" width="8.85546875" style="1"/>
  </cols>
  <sheetData>
    <row r="1" spans="1:7" s="4" customFormat="1">
      <c r="A1" t="s">
        <v>0</v>
      </c>
      <c r="B1" t="s">
        <v>2</v>
      </c>
      <c r="C1" t="s">
        <v>1</v>
      </c>
      <c r="D1" t="s">
        <v>20</v>
      </c>
      <c r="E1" t="s">
        <v>3</v>
      </c>
      <c r="F1" t="s">
        <v>4</v>
      </c>
      <c r="G1" t="s">
        <v>5</v>
      </c>
    </row>
    <row r="2" spans="1:7">
      <c r="A2">
        <v>2564</v>
      </c>
      <c r="B2" t="s">
        <v>7</v>
      </c>
      <c r="C2" t="s">
        <v>6</v>
      </c>
      <c r="D2" t="s">
        <v>18</v>
      </c>
      <c r="E2">
        <f>10.5+16.85+23.25+127.65+469.75</f>
        <v>648</v>
      </c>
      <c r="F2" t="s">
        <v>19</v>
      </c>
      <c r="G2" t="s">
        <v>8</v>
      </c>
    </row>
    <row r="3" spans="1:7">
      <c r="A3">
        <v>2564</v>
      </c>
      <c r="B3" t="s">
        <v>12</v>
      </c>
      <c r="C3" t="s">
        <v>6</v>
      </c>
      <c r="D3" t="s">
        <v>18</v>
      </c>
      <c r="E3">
        <f>13.45+24.05+46.25+67.9+489.65+17.75</f>
        <v>659.05</v>
      </c>
      <c r="F3" t="s">
        <v>19</v>
      </c>
      <c r="G3" t="s">
        <v>8</v>
      </c>
    </row>
    <row r="4" spans="1:7">
      <c r="A4">
        <v>2564</v>
      </c>
      <c r="B4" t="s">
        <v>11</v>
      </c>
      <c r="C4" t="s">
        <v>6</v>
      </c>
      <c r="D4" t="s">
        <v>18</v>
      </c>
      <c r="E4">
        <f>13.65+23.75+2+69.7+546.5</f>
        <v>655.6</v>
      </c>
      <c r="F4" t="s">
        <v>19</v>
      </c>
      <c r="G4" t="s">
        <v>8</v>
      </c>
    </row>
    <row r="5" spans="1:7">
      <c r="A5">
        <v>2564</v>
      </c>
      <c r="B5" t="s">
        <v>10</v>
      </c>
      <c r="C5" t="s">
        <v>6</v>
      </c>
      <c r="D5" t="s">
        <v>18</v>
      </c>
      <c r="E5">
        <f>7.25+3.1+79.8+154.1</f>
        <v>244.25</v>
      </c>
      <c r="F5" t="s">
        <v>19</v>
      </c>
      <c r="G5" t="s">
        <v>8</v>
      </c>
    </row>
    <row r="6" spans="1:7">
      <c r="A6">
        <v>2564</v>
      </c>
      <c r="B6" t="s">
        <v>13</v>
      </c>
      <c r="C6" t="s">
        <v>6</v>
      </c>
      <c r="D6" t="s">
        <v>18</v>
      </c>
      <c r="E6">
        <f>11.9+28.55+106.9+695.95</f>
        <v>843.30000000000007</v>
      </c>
      <c r="F6" t="s">
        <v>19</v>
      </c>
      <c r="G6" t="s">
        <v>8</v>
      </c>
    </row>
    <row r="7" spans="1:7">
      <c r="A7">
        <v>2564</v>
      </c>
      <c r="B7" t="s">
        <v>9</v>
      </c>
      <c r="C7" t="s">
        <v>6</v>
      </c>
      <c r="D7" t="s">
        <v>18</v>
      </c>
      <c r="E7">
        <f>5.2+5.25+90.9+147.4+543.9+145.05</f>
        <v>937.7</v>
      </c>
      <c r="F7" t="s">
        <v>19</v>
      </c>
      <c r="G7" t="s">
        <v>8</v>
      </c>
    </row>
    <row r="8" spans="1:7">
      <c r="A8">
        <v>2564</v>
      </c>
      <c r="B8" t="s">
        <v>14</v>
      </c>
      <c r="C8" t="s">
        <v>6</v>
      </c>
      <c r="D8" t="s">
        <v>18</v>
      </c>
      <c r="E8">
        <f>10.3+19.7+105.8+1401.3</f>
        <v>1537.1</v>
      </c>
      <c r="F8" t="s">
        <v>19</v>
      </c>
      <c r="G8" t="s">
        <v>8</v>
      </c>
    </row>
    <row r="9" spans="1:7">
      <c r="A9">
        <v>2564</v>
      </c>
      <c r="B9" t="s">
        <v>15</v>
      </c>
      <c r="C9" t="s">
        <v>6</v>
      </c>
      <c r="D9" t="s">
        <v>18</v>
      </c>
      <c r="E9">
        <f>20.95+13.45+47.5</f>
        <v>81.900000000000006</v>
      </c>
      <c r="F9" t="s">
        <v>19</v>
      </c>
      <c r="G9" t="s">
        <v>8</v>
      </c>
    </row>
    <row r="10" spans="1:7">
      <c r="A10">
        <v>2564</v>
      </c>
      <c r="B10" t="s">
        <v>16</v>
      </c>
      <c r="C10" t="s">
        <v>6</v>
      </c>
      <c r="D10" t="s">
        <v>18</v>
      </c>
      <c r="E10">
        <f>23.5+13.25+63.55+194.4</f>
        <v>294.7</v>
      </c>
      <c r="F10" t="s">
        <v>19</v>
      </c>
      <c r="G10" t="s">
        <v>8</v>
      </c>
    </row>
    <row r="11" spans="1:7">
      <c r="A11">
        <v>2564</v>
      </c>
      <c r="B11" t="s">
        <v>17</v>
      </c>
      <c r="C11" t="s">
        <v>6</v>
      </c>
      <c r="D11" t="s">
        <v>18</v>
      </c>
      <c r="E11">
        <f>52.75+102.3</f>
        <v>155.05000000000001</v>
      </c>
      <c r="F11" t="s">
        <v>19</v>
      </c>
      <c r="G11" t="s">
        <v>8</v>
      </c>
    </row>
    <row r="12" spans="1:7">
      <c r="A12">
        <v>2565</v>
      </c>
      <c r="B12" t="s">
        <v>7</v>
      </c>
      <c r="C12" t="s">
        <v>6</v>
      </c>
      <c r="D12" t="s">
        <v>18</v>
      </c>
      <c r="E12">
        <f>9.1+54.75+319.65+724.65+82.45</f>
        <v>1190.6000000000001</v>
      </c>
      <c r="F12" t="s">
        <v>19</v>
      </c>
      <c r="G12" t="s">
        <v>8</v>
      </c>
    </row>
    <row r="13" spans="1:7">
      <c r="A13">
        <v>2565</v>
      </c>
      <c r="B13" t="s">
        <v>12</v>
      </c>
      <c r="C13" t="s">
        <v>6</v>
      </c>
      <c r="D13" t="s">
        <v>18</v>
      </c>
      <c r="E13">
        <f>14.65+22.5+137.15+621.5+977.15+193.8</f>
        <v>1966.7499999999998</v>
      </c>
      <c r="F13" t="s">
        <v>19</v>
      </c>
      <c r="G13" t="s">
        <v>8</v>
      </c>
    </row>
    <row r="14" spans="1:7">
      <c r="A14">
        <v>2565</v>
      </c>
      <c r="B14" t="s">
        <v>11</v>
      </c>
      <c r="C14" t="s">
        <v>6</v>
      </c>
      <c r="D14" t="s">
        <v>18</v>
      </c>
      <c r="E14">
        <f>14.2+3.75+29.45+100.8+166.5+724.75+806.9</f>
        <v>1846.35</v>
      </c>
      <c r="F14" t="s">
        <v>19</v>
      </c>
      <c r="G14" t="s">
        <v>8</v>
      </c>
    </row>
    <row r="15" spans="1:7">
      <c r="A15">
        <v>2565</v>
      </c>
      <c r="B15" t="s">
        <v>10</v>
      </c>
      <c r="C15" t="s">
        <v>6</v>
      </c>
      <c r="D15" t="s">
        <v>18</v>
      </c>
      <c r="E15">
        <f>41.7+4.25+31.55+466.45+512</f>
        <v>1055.95</v>
      </c>
      <c r="F15" t="s">
        <v>19</v>
      </c>
      <c r="G15" t="s">
        <v>8</v>
      </c>
    </row>
    <row r="16" spans="1:7">
      <c r="A16">
        <v>2565</v>
      </c>
      <c r="B16" t="s">
        <v>13</v>
      </c>
      <c r="C16" t="s">
        <v>6</v>
      </c>
      <c r="D16" t="s">
        <v>18</v>
      </c>
      <c r="E16">
        <f>12.65+79.8+471.2+1190.05</f>
        <v>1753.6999999999998</v>
      </c>
      <c r="F16" t="s">
        <v>19</v>
      </c>
      <c r="G16" t="s">
        <v>8</v>
      </c>
    </row>
    <row r="17" spans="1:7">
      <c r="A17">
        <v>2565</v>
      </c>
      <c r="B17" t="s">
        <v>9</v>
      </c>
      <c r="C17" t="s">
        <v>6</v>
      </c>
      <c r="D17" t="s">
        <v>18</v>
      </c>
      <c r="E17">
        <f>29.2+39.9+10+92.25+199.6+1277.2+240.3</f>
        <v>1888.45</v>
      </c>
      <c r="F17" t="s">
        <v>19</v>
      </c>
      <c r="G17" t="s">
        <v>8</v>
      </c>
    </row>
    <row r="18" spans="1:7">
      <c r="A18">
        <v>2565</v>
      </c>
      <c r="B18" t="s">
        <v>14</v>
      </c>
      <c r="C18" t="s">
        <v>6</v>
      </c>
      <c r="D18" t="s">
        <v>18</v>
      </c>
      <c r="E18">
        <f>4.3+2+14.45+78.75+683.65+1171.4</f>
        <v>1954.5500000000002</v>
      </c>
      <c r="F18" t="s">
        <v>19</v>
      </c>
      <c r="G18" t="s">
        <v>8</v>
      </c>
    </row>
    <row r="19" spans="1:7">
      <c r="A19">
        <v>2565</v>
      </c>
      <c r="B19" t="s">
        <v>15</v>
      </c>
      <c r="C19" t="s">
        <v>6</v>
      </c>
      <c r="D19" t="s">
        <v>18</v>
      </c>
      <c r="E19">
        <f>37.6+157.9+23.75</f>
        <v>219.25</v>
      </c>
      <c r="F19" t="s">
        <v>19</v>
      </c>
      <c r="G19" t="s">
        <v>8</v>
      </c>
    </row>
    <row r="20" spans="1:7">
      <c r="A20">
        <v>2565</v>
      </c>
      <c r="B20" t="s">
        <v>16</v>
      </c>
      <c r="C20" t="s">
        <v>6</v>
      </c>
      <c r="D20" t="s">
        <v>18</v>
      </c>
      <c r="E20">
        <f>7.3+4.65+34.4+82.85+398.7+105.55</f>
        <v>633.44999999999993</v>
      </c>
      <c r="F20" t="s">
        <v>19</v>
      </c>
      <c r="G20" t="s">
        <v>8</v>
      </c>
    </row>
    <row r="21" spans="1:7">
      <c r="A21">
        <v>2565</v>
      </c>
      <c r="B21" t="s">
        <v>17</v>
      </c>
      <c r="C21" t="s">
        <v>6</v>
      </c>
      <c r="D21" t="s">
        <v>18</v>
      </c>
      <c r="E21">
        <f>11.2+21.3+95.75+98.15</f>
        <v>226.4</v>
      </c>
      <c r="F21" t="s">
        <v>19</v>
      </c>
      <c r="G21" t="s">
        <v>8</v>
      </c>
    </row>
    <row r="22" spans="1:7">
      <c r="A22">
        <v>2566</v>
      </c>
      <c r="B22" t="s">
        <v>7</v>
      </c>
      <c r="C22" t="s">
        <v>6</v>
      </c>
      <c r="D22" t="s">
        <v>18</v>
      </c>
      <c r="E22">
        <f>3.6+37.25+173.7+375.85+1029.9+51.8</f>
        <v>1672.1000000000001</v>
      </c>
      <c r="F22" t="s">
        <v>19</v>
      </c>
      <c r="G22" t="s">
        <v>8</v>
      </c>
    </row>
    <row r="23" spans="1:7">
      <c r="A23">
        <v>2566</v>
      </c>
      <c r="B23" t="s">
        <v>12</v>
      </c>
      <c r="C23" t="s">
        <v>6</v>
      </c>
      <c r="D23" t="s">
        <v>18</v>
      </c>
      <c r="E23">
        <f>11.15+21.1+15.8+124.25+442.15+1170.55</f>
        <v>1785</v>
      </c>
      <c r="F23" t="s">
        <v>19</v>
      </c>
      <c r="G23" t="s">
        <v>8</v>
      </c>
    </row>
    <row r="24" spans="1:7">
      <c r="A24">
        <v>2566</v>
      </c>
      <c r="B24" t="s">
        <v>11</v>
      </c>
      <c r="C24" t="s">
        <v>6</v>
      </c>
      <c r="D24" t="s">
        <v>18</v>
      </c>
      <c r="E24">
        <f>6.25+36.85+229.95+295.8+424.75+712+1505.85+18.75</f>
        <v>3230.2</v>
      </c>
      <c r="F24" t="s">
        <v>19</v>
      </c>
      <c r="G24" t="s">
        <v>8</v>
      </c>
    </row>
    <row r="25" spans="1:7">
      <c r="A25">
        <v>2566</v>
      </c>
      <c r="B25" t="s">
        <v>10</v>
      </c>
      <c r="C25" t="s">
        <v>6</v>
      </c>
      <c r="D25" t="s">
        <v>18</v>
      </c>
      <c r="E25">
        <f>8.45+7.05+78.6+72.05+137.35+384.3+1043.85</f>
        <v>1731.6499999999999</v>
      </c>
      <c r="F25" t="s">
        <v>19</v>
      </c>
      <c r="G25" t="s">
        <v>8</v>
      </c>
    </row>
    <row r="26" spans="1:7">
      <c r="A26">
        <v>2566</v>
      </c>
      <c r="B26" t="s">
        <v>13</v>
      </c>
      <c r="C26" t="s">
        <v>6</v>
      </c>
      <c r="D26" t="s">
        <v>18</v>
      </c>
      <c r="E26">
        <f>11.05+50.65+482.8+1246.1+119.2</f>
        <v>1909.8</v>
      </c>
      <c r="F26" t="s">
        <v>19</v>
      </c>
      <c r="G26" t="s">
        <v>8</v>
      </c>
    </row>
    <row r="27" spans="1:7">
      <c r="A27">
        <v>2566</v>
      </c>
      <c r="B27" t="s">
        <v>9</v>
      </c>
      <c r="C27" t="s">
        <v>6</v>
      </c>
      <c r="D27" t="s">
        <v>18</v>
      </c>
      <c r="E27">
        <f>3.75+22.05+60+41.25+259.1+1459.25+97.4</f>
        <v>1942.8000000000002</v>
      </c>
      <c r="F27" t="s">
        <v>19</v>
      </c>
      <c r="G27" t="s">
        <v>8</v>
      </c>
    </row>
    <row r="28" spans="1:7">
      <c r="A28">
        <v>2566</v>
      </c>
      <c r="B28" t="s">
        <v>14</v>
      </c>
      <c r="C28" t="s">
        <v>6</v>
      </c>
      <c r="D28" t="s">
        <v>18</v>
      </c>
      <c r="E28">
        <f>10.95+14.2+61.05+31.75+177.15+764.95+1697.95+868.6</f>
        <v>3626.6</v>
      </c>
      <c r="F28" t="s">
        <v>19</v>
      </c>
      <c r="G28" t="s">
        <v>8</v>
      </c>
    </row>
    <row r="29" spans="1:7">
      <c r="A29">
        <v>2566</v>
      </c>
      <c r="B29" t="s">
        <v>15</v>
      </c>
      <c r="C29" t="s">
        <v>6</v>
      </c>
      <c r="D29" t="s">
        <v>18</v>
      </c>
      <c r="E29">
        <f>12.85+87.95+299.2</f>
        <v>400</v>
      </c>
      <c r="F29" t="s">
        <v>19</v>
      </c>
      <c r="G29" t="s">
        <v>8</v>
      </c>
    </row>
    <row r="30" spans="1:7">
      <c r="A30">
        <v>2566</v>
      </c>
      <c r="B30" t="s">
        <v>16</v>
      </c>
      <c r="C30" t="s">
        <v>6</v>
      </c>
      <c r="D30" t="s">
        <v>18</v>
      </c>
      <c r="E30">
        <f>2.15+31.4+83.25+36.65+67.7+538.7+32</f>
        <v>791.85</v>
      </c>
      <c r="F30" t="s">
        <v>19</v>
      </c>
      <c r="G30" t="s">
        <v>8</v>
      </c>
    </row>
    <row r="31" spans="1:7">
      <c r="A31">
        <v>2566</v>
      </c>
      <c r="B31" t="s">
        <v>17</v>
      </c>
      <c r="C31" t="s">
        <v>6</v>
      </c>
      <c r="D31" t="s">
        <v>18</v>
      </c>
      <c r="E31">
        <f>14.35+21.2+43.6+110.05+292.9+37.4</f>
        <v>519.5</v>
      </c>
      <c r="F31" t="s">
        <v>19</v>
      </c>
      <c r="G31" t="s">
        <v>8</v>
      </c>
    </row>
    <row r="32" spans="1:7">
      <c r="A32" s="2">
        <v>2567</v>
      </c>
      <c r="B32" s="2" t="s">
        <v>7</v>
      </c>
      <c r="C32" t="s">
        <v>6</v>
      </c>
      <c r="D32" t="s">
        <v>18</v>
      </c>
      <c r="E32" s="3">
        <v>1863.6</v>
      </c>
      <c r="F32" t="s">
        <v>19</v>
      </c>
      <c r="G32" t="s">
        <v>8</v>
      </c>
    </row>
    <row r="33" spans="1:7">
      <c r="A33" s="2">
        <v>2567</v>
      </c>
      <c r="B33" s="2" t="s">
        <v>21</v>
      </c>
      <c r="C33" t="s">
        <v>6</v>
      </c>
      <c r="D33" t="s">
        <v>18</v>
      </c>
      <c r="E33" s="5">
        <v>2414.1</v>
      </c>
      <c r="F33" t="s">
        <v>19</v>
      </c>
      <c r="G33" t="s">
        <v>8</v>
      </c>
    </row>
    <row r="34" spans="1:7">
      <c r="A34" s="2">
        <v>2567</v>
      </c>
      <c r="B34" s="2" t="s">
        <v>11</v>
      </c>
      <c r="C34" t="s">
        <v>6</v>
      </c>
      <c r="D34" t="s">
        <v>18</v>
      </c>
      <c r="E34" s="5">
        <v>2827.5</v>
      </c>
      <c r="F34" t="s">
        <v>19</v>
      </c>
      <c r="G34" t="s">
        <v>8</v>
      </c>
    </row>
    <row r="35" spans="1:7">
      <c r="A35" s="2">
        <v>2567</v>
      </c>
      <c r="B35" s="2" t="s">
        <v>10</v>
      </c>
      <c r="C35" t="s">
        <v>6</v>
      </c>
      <c r="D35" t="s">
        <v>18</v>
      </c>
      <c r="E35" s="5">
        <v>2755.9</v>
      </c>
      <c r="F35" t="s">
        <v>19</v>
      </c>
      <c r="G35" t="s">
        <v>8</v>
      </c>
    </row>
    <row r="36" spans="1:7">
      <c r="A36" s="2">
        <v>2567</v>
      </c>
      <c r="B36" s="2" t="s">
        <v>22</v>
      </c>
      <c r="C36" t="s">
        <v>6</v>
      </c>
      <c r="D36" t="s">
        <v>18</v>
      </c>
      <c r="E36" s="2">
        <v>808.2</v>
      </c>
      <c r="F36" t="s">
        <v>19</v>
      </c>
      <c r="G36" t="s">
        <v>8</v>
      </c>
    </row>
    <row r="37" spans="1:7">
      <c r="A37" s="2">
        <v>2567</v>
      </c>
      <c r="B37" s="2" t="s">
        <v>9</v>
      </c>
      <c r="C37" t="s">
        <v>6</v>
      </c>
      <c r="D37" t="s">
        <v>18</v>
      </c>
      <c r="E37" s="5">
        <v>2077.75</v>
      </c>
      <c r="F37" t="s">
        <v>19</v>
      </c>
      <c r="G37" t="s">
        <v>8</v>
      </c>
    </row>
    <row r="38" spans="1:7">
      <c r="A38" s="2">
        <v>2567</v>
      </c>
      <c r="B38" s="2" t="s">
        <v>14</v>
      </c>
      <c r="C38" t="s">
        <v>6</v>
      </c>
      <c r="D38" t="s">
        <v>18</v>
      </c>
      <c r="E38" s="5">
        <v>2009.65</v>
      </c>
      <c r="F38" t="s">
        <v>19</v>
      </c>
      <c r="G38" t="s">
        <v>8</v>
      </c>
    </row>
    <row r="39" spans="1:7">
      <c r="A39" s="2">
        <v>2567</v>
      </c>
      <c r="B39" s="2" t="s">
        <v>23</v>
      </c>
      <c r="C39" t="s">
        <v>6</v>
      </c>
      <c r="D39" t="s">
        <v>18</v>
      </c>
      <c r="E39" s="2">
        <v>575.25</v>
      </c>
      <c r="F39" t="s">
        <v>19</v>
      </c>
      <c r="G39" t="s">
        <v>8</v>
      </c>
    </row>
    <row r="40" spans="1:7">
      <c r="A40" s="2">
        <v>2567</v>
      </c>
      <c r="B40" s="2" t="s">
        <v>16</v>
      </c>
      <c r="C40" t="s">
        <v>6</v>
      </c>
      <c r="D40" t="s">
        <v>18</v>
      </c>
      <c r="E40" s="5">
        <v>1307.5999999999999</v>
      </c>
      <c r="F40" t="s">
        <v>19</v>
      </c>
      <c r="G40" t="s">
        <v>8</v>
      </c>
    </row>
    <row r="41" spans="1:7">
      <c r="A41" s="2">
        <v>2567</v>
      </c>
      <c r="B41" s="2" t="s">
        <v>24</v>
      </c>
      <c r="C41" t="s">
        <v>6</v>
      </c>
      <c r="D41" t="s">
        <v>18</v>
      </c>
      <c r="E41" s="2">
        <v>427.35</v>
      </c>
      <c r="F41" t="s">
        <v>19</v>
      </c>
      <c r="G41" t="s">
        <v>8</v>
      </c>
    </row>
    <row r="42" spans="1:7">
      <c r="A42" s="2">
        <v>2568</v>
      </c>
      <c r="B42" s="2" t="s">
        <v>7</v>
      </c>
      <c r="C42" t="s">
        <v>6</v>
      </c>
      <c r="D42" t="s">
        <v>18</v>
      </c>
      <c r="E42" s="5">
        <v>4565.55</v>
      </c>
      <c r="F42" t="s">
        <v>19</v>
      </c>
      <c r="G42" t="s">
        <v>8</v>
      </c>
    </row>
    <row r="43" spans="1:7">
      <c r="A43" s="2">
        <v>2568</v>
      </c>
      <c r="B43" s="2" t="s">
        <v>21</v>
      </c>
      <c r="C43" t="s">
        <v>6</v>
      </c>
      <c r="D43" t="s">
        <v>18</v>
      </c>
      <c r="E43" s="5">
        <v>1983.8</v>
      </c>
      <c r="F43" t="s">
        <v>19</v>
      </c>
      <c r="G43" t="s">
        <v>8</v>
      </c>
    </row>
    <row r="44" spans="1:7">
      <c r="A44" s="2">
        <v>2568</v>
      </c>
      <c r="B44" s="2" t="s">
        <v>11</v>
      </c>
      <c r="C44" t="s">
        <v>6</v>
      </c>
      <c r="D44" t="s">
        <v>18</v>
      </c>
      <c r="E44" s="5">
        <v>5797.95</v>
      </c>
      <c r="F44" t="s">
        <v>19</v>
      </c>
      <c r="G44" t="s">
        <v>8</v>
      </c>
    </row>
    <row r="45" spans="1:7">
      <c r="A45" s="2">
        <v>2568</v>
      </c>
      <c r="B45" s="2" t="s">
        <v>10</v>
      </c>
      <c r="C45" t="s">
        <v>6</v>
      </c>
      <c r="D45" t="s">
        <v>18</v>
      </c>
      <c r="E45" s="5">
        <v>2857.35</v>
      </c>
      <c r="F45" t="s">
        <v>19</v>
      </c>
      <c r="G45" t="s">
        <v>8</v>
      </c>
    </row>
    <row r="46" spans="1:7">
      <c r="A46" s="2">
        <v>2568</v>
      </c>
      <c r="B46" s="2" t="s">
        <v>22</v>
      </c>
      <c r="C46" t="s">
        <v>6</v>
      </c>
      <c r="D46" t="s">
        <v>18</v>
      </c>
      <c r="E46" s="5">
        <v>3541.1</v>
      </c>
      <c r="F46" t="s">
        <v>19</v>
      </c>
      <c r="G46" t="s">
        <v>8</v>
      </c>
    </row>
    <row r="47" spans="1:7">
      <c r="A47" s="2">
        <v>2568</v>
      </c>
      <c r="B47" s="2" t="s">
        <v>9</v>
      </c>
      <c r="C47" t="s">
        <v>6</v>
      </c>
      <c r="D47" t="s">
        <v>18</v>
      </c>
      <c r="E47" s="5">
        <v>14739.7</v>
      </c>
      <c r="F47" t="s">
        <v>19</v>
      </c>
      <c r="G47" t="s">
        <v>8</v>
      </c>
    </row>
    <row r="48" spans="1:7">
      <c r="A48" s="2">
        <v>2568</v>
      </c>
      <c r="B48" s="2" t="s">
        <v>14</v>
      </c>
      <c r="C48" t="s">
        <v>6</v>
      </c>
      <c r="D48" t="s">
        <v>18</v>
      </c>
      <c r="E48" s="5">
        <v>8715.75</v>
      </c>
      <c r="F48" t="s">
        <v>19</v>
      </c>
      <c r="G48" t="s">
        <v>8</v>
      </c>
    </row>
    <row r="49" spans="1:7">
      <c r="A49" s="2">
        <v>2568</v>
      </c>
      <c r="B49" s="2" t="s">
        <v>23</v>
      </c>
      <c r="C49" t="s">
        <v>6</v>
      </c>
      <c r="D49" t="s">
        <v>18</v>
      </c>
      <c r="E49" s="5">
        <v>1003.65</v>
      </c>
      <c r="F49" t="s">
        <v>19</v>
      </c>
      <c r="G49" t="s">
        <v>8</v>
      </c>
    </row>
    <row r="50" spans="1:7">
      <c r="A50" s="2">
        <v>2568</v>
      </c>
      <c r="B50" s="2" t="s">
        <v>16</v>
      </c>
      <c r="C50" t="s">
        <v>6</v>
      </c>
      <c r="D50" t="s">
        <v>18</v>
      </c>
      <c r="E50" s="5">
        <v>4723.8</v>
      </c>
      <c r="F50" t="s">
        <v>19</v>
      </c>
      <c r="G50" t="s">
        <v>8</v>
      </c>
    </row>
    <row r="51" spans="1:7">
      <c r="A51" s="2">
        <v>2568</v>
      </c>
      <c r="B51" s="2" t="s">
        <v>24</v>
      </c>
      <c r="C51" t="s">
        <v>6</v>
      </c>
      <c r="D51" t="s">
        <v>18</v>
      </c>
      <c r="E51" s="2">
        <v>670.6</v>
      </c>
      <c r="F51" t="s">
        <v>19</v>
      </c>
      <c r="G51" t="s">
        <v>8</v>
      </c>
    </row>
    <row r="52" spans="1:7">
      <c r="A52" s="2">
        <v>2569</v>
      </c>
      <c r="B52" s="2" t="s">
        <v>7</v>
      </c>
      <c r="C52" t="s">
        <v>6</v>
      </c>
      <c r="D52" t="s">
        <v>18</v>
      </c>
      <c r="E52" s="2">
        <v>0</v>
      </c>
      <c r="F52" t="s">
        <v>19</v>
      </c>
      <c r="G52" t="s">
        <v>8</v>
      </c>
    </row>
    <row r="53" spans="1:7">
      <c r="A53" s="2">
        <v>2569</v>
      </c>
      <c r="B53" s="2" t="s">
        <v>21</v>
      </c>
      <c r="C53" t="s">
        <v>6</v>
      </c>
      <c r="D53" t="s">
        <v>18</v>
      </c>
      <c r="E53" s="6">
        <f>9.55+12.85+12.3+390.9</f>
        <v>425.59999999999997</v>
      </c>
      <c r="F53" t="s">
        <v>19</v>
      </c>
      <c r="G53" t="s">
        <v>8</v>
      </c>
    </row>
    <row r="54" spans="1:7">
      <c r="A54" s="2">
        <v>2569</v>
      </c>
      <c r="B54" s="2" t="s">
        <v>11</v>
      </c>
      <c r="C54" t="s">
        <v>6</v>
      </c>
      <c r="D54" t="s">
        <v>18</v>
      </c>
      <c r="E54" s="6">
        <f>822.8</f>
        <v>822.8</v>
      </c>
      <c r="F54" t="s">
        <v>19</v>
      </c>
      <c r="G54" t="s">
        <v>8</v>
      </c>
    </row>
    <row r="55" spans="1:7">
      <c r="A55" s="2">
        <v>2569</v>
      </c>
      <c r="B55" s="2" t="s">
        <v>10</v>
      </c>
      <c r="C55" t="s">
        <v>6</v>
      </c>
      <c r="D55" t="s">
        <v>18</v>
      </c>
      <c r="E55" s="6">
        <f>15.65+10+4.45+310.45</f>
        <v>340.55</v>
      </c>
      <c r="F55" t="s">
        <v>19</v>
      </c>
      <c r="G55" t="s">
        <v>8</v>
      </c>
    </row>
    <row r="56" spans="1:7">
      <c r="A56" s="2">
        <v>2569</v>
      </c>
      <c r="B56" s="2" t="s">
        <v>22</v>
      </c>
      <c r="C56" t="s">
        <v>6</v>
      </c>
      <c r="D56" t="s">
        <v>18</v>
      </c>
      <c r="E56" s="6">
        <f>22.7+3.4+13.3+236</f>
        <v>275.39999999999998</v>
      </c>
      <c r="F56" t="s">
        <v>19</v>
      </c>
      <c r="G56" t="s">
        <v>8</v>
      </c>
    </row>
    <row r="57" spans="1:7">
      <c r="A57" s="2">
        <v>2569</v>
      </c>
      <c r="B57" s="2" t="s">
        <v>9</v>
      </c>
      <c r="C57" t="s">
        <v>6</v>
      </c>
      <c r="D57" t="s">
        <v>18</v>
      </c>
      <c r="E57" s="6">
        <f>31.85+5.85+133.1+202.7</f>
        <v>373.5</v>
      </c>
      <c r="F57" t="s">
        <v>19</v>
      </c>
      <c r="G57" t="s">
        <v>8</v>
      </c>
    </row>
    <row r="58" spans="1:7">
      <c r="A58" s="2">
        <v>2569</v>
      </c>
      <c r="B58" s="2" t="s">
        <v>14</v>
      </c>
      <c r="C58" t="s">
        <v>6</v>
      </c>
      <c r="D58" t="s">
        <v>18</v>
      </c>
      <c r="E58" s="6">
        <f>13+20.8+19.45+15.85+2.75+77.5+410.8</f>
        <v>560.15</v>
      </c>
      <c r="F58" t="s">
        <v>19</v>
      </c>
      <c r="G58" t="s">
        <v>8</v>
      </c>
    </row>
    <row r="59" spans="1:7">
      <c r="A59" s="2">
        <v>2569</v>
      </c>
      <c r="B59" s="2" t="s">
        <v>23</v>
      </c>
      <c r="C59" t="s">
        <v>6</v>
      </c>
      <c r="D59" t="s">
        <v>18</v>
      </c>
      <c r="E59" s="6">
        <f>8.45+9.6+7.95</f>
        <v>25.999999999999996</v>
      </c>
      <c r="F59" t="s">
        <v>19</v>
      </c>
      <c r="G59" t="s">
        <v>8</v>
      </c>
    </row>
    <row r="60" spans="1:7">
      <c r="A60" s="2">
        <v>2569</v>
      </c>
      <c r="B60" s="2" t="s">
        <v>16</v>
      </c>
      <c r="C60" t="s">
        <v>6</v>
      </c>
      <c r="D60" t="s">
        <v>18</v>
      </c>
      <c r="E60" s="6">
        <f>10+54.75+64.75</f>
        <v>129.5</v>
      </c>
      <c r="F60" t="s">
        <v>19</v>
      </c>
      <c r="G60" t="s">
        <v>8</v>
      </c>
    </row>
    <row r="61" spans="1:7">
      <c r="A61" s="2">
        <v>2569</v>
      </c>
      <c r="B61" s="2" t="s">
        <v>24</v>
      </c>
      <c r="C61" t="s">
        <v>6</v>
      </c>
      <c r="D61" t="s">
        <v>18</v>
      </c>
      <c r="E61" s="6">
        <f>7.7+36.85</f>
        <v>44.550000000000004</v>
      </c>
      <c r="F61" t="s">
        <v>19</v>
      </c>
      <c r="G6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จำนวนพื้นที่ปลูกปาล์มน้ำมัน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2024-02-27T04:15:31Z</dcterms:created>
  <dcterms:modified xsi:type="dcterms:W3CDTF">2026-08-28T08:24:15Z</dcterms:modified>
</cp:coreProperties>
</file>