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FFD1FF1-1AC7-4938-9FD3-C6817C9A51C8}" xr6:coauthVersionLast="47" xr6:coauthVersionMax="47" xr10:uidLastSave="{00000000-0000-0000-0000-000000000000}"/>
  <bookViews>
    <workbookView xWindow="30612" yWindow="2904" windowWidth="23256" windowHeight="12456" activeTab="1" xr2:uid="{00000000-000D-0000-FFFF-FFFF00000000}"/>
  </bookViews>
  <sheets>
    <sheet name="แผนรวม (2)" sheetId="1" r:id="rId1"/>
    <sheet name="Sheet2" sheetId="2" r:id="rId2"/>
  </sheets>
  <definedNames>
    <definedName name="_xlnm._FilterDatabase" localSheetId="0" hidden="1">'แผนรวม (2)'!$A$7:$N$106</definedName>
    <definedName name="_xlnm.Print_Titles" localSheetId="0">'แผนรวม (2)'!$4:$6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6" i="1" l="1"/>
  <c r="C106" i="1"/>
  <c r="G105" i="1"/>
  <c r="D105" i="1"/>
  <c r="E105" i="1" s="1"/>
  <c r="G104" i="1"/>
  <c r="D104" i="1"/>
  <c r="E104" i="1" s="1"/>
  <c r="H104" i="1" s="1"/>
  <c r="G103" i="1"/>
  <c r="D103" i="1"/>
  <c r="E103" i="1" s="1"/>
  <c r="I103" i="1" s="1"/>
  <c r="J103" i="1" s="1"/>
  <c r="G102" i="1"/>
  <c r="D102" i="1"/>
  <c r="E102" i="1" s="1"/>
  <c r="H102" i="1" s="1"/>
  <c r="G101" i="1"/>
  <c r="D101" i="1"/>
  <c r="E101" i="1" s="1"/>
  <c r="I100" i="1"/>
  <c r="J100" i="1" s="1"/>
  <c r="H100" i="1"/>
  <c r="G100" i="1"/>
  <c r="D100" i="1"/>
  <c r="G99" i="1"/>
  <c r="D99" i="1"/>
  <c r="E99" i="1" s="1"/>
  <c r="G98" i="1"/>
  <c r="D98" i="1"/>
  <c r="E98" i="1" s="1"/>
  <c r="I98" i="1" s="1"/>
  <c r="J98" i="1" s="1"/>
  <c r="G97" i="1"/>
  <c r="D97" i="1"/>
  <c r="E97" i="1" s="1"/>
  <c r="G96" i="1"/>
  <c r="D96" i="1"/>
  <c r="E96" i="1" s="1"/>
  <c r="I96" i="1" s="1"/>
  <c r="J96" i="1" s="1"/>
  <c r="G95" i="1"/>
  <c r="D95" i="1"/>
  <c r="E95" i="1" s="1"/>
  <c r="G94" i="1"/>
  <c r="D94" i="1"/>
  <c r="E94" i="1" s="1"/>
  <c r="I94" i="1" s="1"/>
  <c r="J94" i="1" s="1"/>
  <c r="I93" i="1"/>
  <c r="J93" i="1" s="1"/>
  <c r="H93" i="1"/>
  <c r="G93" i="1"/>
  <c r="D93" i="1"/>
  <c r="G92" i="1"/>
  <c r="D92" i="1"/>
  <c r="E92" i="1" s="1"/>
  <c r="I92" i="1" s="1"/>
  <c r="J92" i="1" s="1"/>
  <c r="I91" i="1"/>
  <c r="J91" i="1" s="1"/>
  <c r="H91" i="1"/>
  <c r="G91" i="1"/>
  <c r="D91" i="1"/>
  <c r="G90" i="1"/>
  <c r="D90" i="1"/>
  <c r="E90" i="1" s="1"/>
  <c r="I89" i="1"/>
  <c r="J89" i="1" s="1"/>
  <c r="H89" i="1"/>
  <c r="G89" i="1"/>
  <c r="D89" i="1"/>
  <c r="G88" i="1"/>
  <c r="D88" i="1"/>
  <c r="E88" i="1" s="1"/>
  <c r="H88" i="1" s="1"/>
  <c r="G87" i="1"/>
  <c r="D87" i="1"/>
  <c r="E87" i="1" s="1"/>
  <c r="G86" i="1"/>
  <c r="D86" i="1"/>
  <c r="E86" i="1" s="1"/>
  <c r="H86" i="1" s="1"/>
  <c r="G85" i="1"/>
  <c r="D85" i="1"/>
  <c r="E85" i="1" s="1"/>
  <c r="G84" i="1"/>
  <c r="D84" i="1"/>
  <c r="E84" i="1" s="1"/>
  <c r="H84" i="1" s="1"/>
  <c r="G83" i="1"/>
  <c r="D83" i="1"/>
  <c r="E83" i="1" s="1"/>
  <c r="G82" i="1"/>
  <c r="D82" i="1"/>
  <c r="E82" i="1" s="1"/>
  <c r="H82" i="1" s="1"/>
  <c r="G81" i="1"/>
  <c r="D81" i="1"/>
  <c r="E81" i="1" s="1"/>
  <c r="G80" i="1"/>
  <c r="D80" i="1"/>
  <c r="E80" i="1" s="1"/>
  <c r="H80" i="1" s="1"/>
  <c r="G79" i="1"/>
  <c r="D79" i="1"/>
  <c r="E79" i="1" s="1"/>
  <c r="G78" i="1"/>
  <c r="D78" i="1"/>
  <c r="E78" i="1" s="1"/>
  <c r="H78" i="1" s="1"/>
  <c r="G77" i="1"/>
  <c r="D77" i="1"/>
  <c r="E77" i="1" s="1"/>
  <c r="G76" i="1"/>
  <c r="D76" i="1"/>
  <c r="E76" i="1" s="1"/>
  <c r="H76" i="1" s="1"/>
  <c r="G75" i="1"/>
  <c r="D75" i="1"/>
  <c r="E75" i="1" s="1"/>
  <c r="G74" i="1"/>
  <c r="D74" i="1"/>
  <c r="E74" i="1" s="1"/>
  <c r="H74" i="1" s="1"/>
  <c r="G73" i="1"/>
  <c r="D73" i="1"/>
  <c r="E73" i="1" s="1"/>
  <c r="G72" i="1"/>
  <c r="D72" i="1"/>
  <c r="E72" i="1" s="1"/>
  <c r="H72" i="1" s="1"/>
  <c r="G71" i="1"/>
  <c r="D71" i="1"/>
  <c r="E71" i="1" s="1"/>
  <c r="G70" i="1"/>
  <c r="D70" i="1"/>
  <c r="E70" i="1" s="1"/>
  <c r="H70" i="1" s="1"/>
  <c r="I69" i="1"/>
  <c r="J69" i="1" s="1"/>
  <c r="H69" i="1"/>
  <c r="G69" i="1"/>
  <c r="D69" i="1"/>
  <c r="G68" i="1"/>
  <c r="D68" i="1"/>
  <c r="E68" i="1" s="1"/>
  <c r="G67" i="1"/>
  <c r="D67" i="1"/>
  <c r="E67" i="1" s="1"/>
  <c r="G66" i="1"/>
  <c r="D66" i="1"/>
  <c r="E66" i="1" s="1"/>
  <c r="I66" i="1" s="1"/>
  <c r="J66" i="1" s="1"/>
  <c r="G65" i="1"/>
  <c r="D65" i="1"/>
  <c r="E65" i="1" s="1"/>
  <c r="G64" i="1"/>
  <c r="D64" i="1"/>
  <c r="E64" i="1" s="1"/>
  <c r="I64" i="1" s="1"/>
  <c r="J64" i="1" s="1"/>
  <c r="G63" i="1"/>
  <c r="D63" i="1"/>
  <c r="E63" i="1" s="1"/>
  <c r="G62" i="1"/>
  <c r="D62" i="1"/>
  <c r="E62" i="1" s="1"/>
  <c r="I61" i="1"/>
  <c r="J61" i="1" s="1"/>
  <c r="H61" i="1"/>
  <c r="G61" i="1"/>
  <c r="D61" i="1"/>
  <c r="G60" i="1"/>
  <c r="D60" i="1"/>
  <c r="E60" i="1" s="1"/>
  <c r="G59" i="1"/>
  <c r="D59" i="1"/>
  <c r="E59" i="1" s="1"/>
  <c r="G58" i="1"/>
  <c r="D58" i="1"/>
  <c r="E58" i="1" s="1"/>
  <c r="G57" i="1"/>
  <c r="D57" i="1"/>
  <c r="E57" i="1" s="1"/>
  <c r="H57" i="1" s="1"/>
  <c r="G56" i="1"/>
  <c r="D56" i="1"/>
  <c r="E56" i="1" s="1"/>
  <c r="G55" i="1"/>
  <c r="D55" i="1"/>
  <c r="E55" i="1" s="1"/>
  <c r="H55" i="1" s="1"/>
  <c r="G54" i="1"/>
  <c r="D54" i="1"/>
  <c r="E54" i="1" s="1"/>
  <c r="G53" i="1"/>
  <c r="D53" i="1"/>
  <c r="E53" i="1" s="1"/>
  <c r="H53" i="1" s="1"/>
  <c r="G52" i="1"/>
  <c r="D52" i="1"/>
  <c r="E52" i="1" s="1"/>
  <c r="G51" i="1"/>
  <c r="D51" i="1"/>
  <c r="E51" i="1" s="1"/>
  <c r="H51" i="1" s="1"/>
  <c r="G50" i="1"/>
  <c r="D50" i="1"/>
  <c r="E50" i="1" s="1"/>
  <c r="G49" i="1"/>
  <c r="D49" i="1"/>
  <c r="E49" i="1" s="1"/>
  <c r="H49" i="1" s="1"/>
  <c r="G48" i="1"/>
  <c r="D48" i="1"/>
  <c r="E48" i="1" s="1"/>
  <c r="G47" i="1"/>
  <c r="D47" i="1"/>
  <c r="E47" i="1" s="1"/>
  <c r="H47" i="1" s="1"/>
  <c r="I46" i="1"/>
  <c r="J46" i="1" s="1"/>
  <c r="H46" i="1"/>
  <c r="G46" i="1"/>
  <c r="D46" i="1"/>
  <c r="G45" i="1"/>
  <c r="D45" i="1"/>
  <c r="E45" i="1" s="1"/>
  <c r="I45" i="1" s="1"/>
  <c r="J45" i="1" s="1"/>
  <c r="I44" i="1"/>
  <c r="J44" i="1" s="1"/>
  <c r="H44" i="1"/>
  <c r="G44" i="1"/>
  <c r="D44" i="1"/>
  <c r="I43" i="1"/>
  <c r="J43" i="1" s="1"/>
  <c r="H43" i="1"/>
  <c r="G43" i="1"/>
  <c r="D43" i="1"/>
  <c r="G42" i="1"/>
  <c r="D42" i="1"/>
  <c r="E42" i="1" s="1"/>
  <c r="I42" i="1" s="1"/>
  <c r="J42" i="1" s="1"/>
  <c r="G41" i="1"/>
  <c r="D41" i="1"/>
  <c r="E41" i="1" s="1"/>
  <c r="G40" i="1"/>
  <c r="D40" i="1"/>
  <c r="E40" i="1" s="1"/>
  <c r="G39" i="1"/>
  <c r="D39" i="1"/>
  <c r="E39" i="1" s="1"/>
  <c r="I39" i="1" s="1"/>
  <c r="J39" i="1" s="1"/>
  <c r="G38" i="1"/>
  <c r="D38" i="1"/>
  <c r="E38" i="1" s="1"/>
  <c r="I38" i="1" s="1"/>
  <c r="J38" i="1" s="1"/>
  <c r="G37" i="1"/>
  <c r="D37" i="1"/>
  <c r="E37" i="1" s="1"/>
  <c r="G36" i="1"/>
  <c r="D36" i="1"/>
  <c r="E36" i="1" s="1"/>
  <c r="I36" i="1" s="1"/>
  <c r="J36" i="1" s="1"/>
  <c r="I35" i="1"/>
  <c r="J35" i="1" s="1"/>
  <c r="H35" i="1"/>
  <c r="G35" i="1"/>
  <c r="D35" i="1"/>
  <c r="G34" i="1"/>
  <c r="D34" i="1"/>
  <c r="E34" i="1" s="1"/>
  <c r="H34" i="1" s="1"/>
  <c r="G33" i="1"/>
  <c r="D33" i="1"/>
  <c r="E33" i="1" s="1"/>
  <c r="I32" i="1"/>
  <c r="J32" i="1" s="1"/>
  <c r="G32" i="1"/>
  <c r="D32" i="1"/>
  <c r="E32" i="1" s="1"/>
  <c r="H32" i="1" s="1"/>
  <c r="G31" i="1"/>
  <c r="D31" i="1"/>
  <c r="E31" i="1" s="1"/>
  <c r="H31" i="1" s="1"/>
  <c r="G30" i="1"/>
  <c r="D30" i="1"/>
  <c r="E30" i="1" s="1"/>
  <c r="H30" i="1" s="1"/>
  <c r="G29" i="1"/>
  <c r="D29" i="1"/>
  <c r="E29" i="1" s="1"/>
  <c r="H29" i="1" s="1"/>
  <c r="I28" i="1"/>
  <c r="J28" i="1" s="1"/>
  <c r="H28" i="1"/>
  <c r="G28" i="1"/>
  <c r="D28" i="1"/>
  <c r="G27" i="1"/>
  <c r="D27" i="1"/>
  <c r="E27" i="1" s="1"/>
  <c r="I27" i="1" s="1"/>
  <c r="J27" i="1" s="1"/>
  <c r="G26" i="1"/>
  <c r="D26" i="1"/>
  <c r="E26" i="1" s="1"/>
  <c r="I26" i="1" s="1"/>
  <c r="J26" i="1" s="1"/>
  <c r="G25" i="1"/>
  <c r="D25" i="1"/>
  <c r="E25" i="1" s="1"/>
  <c r="I25" i="1" s="1"/>
  <c r="J25" i="1" s="1"/>
  <c r="G24" i="1"/>
  <c r="D24" i="1"/>
  <c r="E24" i="1" s="1"/>
  <c r="I24" i="1" s="1"/>
  <c r="J24" i="1" s="1"/>
  <c r="G23" i="1"/>
  <c r="D23" i="1"/>
  <c r="E23" i="1" s="1"/>
  <c r="G22" i="1"/>
  <c r="D22" i="1"/>
  <c r="E22" i="1" s="1"/>
  <c r="I22" i="1" s="1"/>
  <c r="J22" i="1" s="1"/>
  <c r="G21" i="1"/>
  <c r="D21" i="1"/>
  <c r="E21" i="1" s="1"/>
  <c r="G20" i="1"/>
  <c r="D20" i="1"/>
  <c r="E20" i="1" s="1"/>
  <c r="I20" i="1" s="1"/>
  <c r="J20" i="1" s="1"/>
  <c r="G19" i="1"/>
  <c r="D19" i="1"/>
  <c r="E19" i="1" s="1"/>
  <c r="G18" i="1"/>
  <c r="D18" i="1"/>
  <c r="E18" i="1" s="1"/>
  <c r="G17" i="1"/>
  <c r="D17" i="1"/>
  <c r="E17" i="1" s="1"/>
  <c r="I17" i="1" s="1"/>
  <c r="J17" i="1" s="1"/>
  <c r="G16" i="1"/>
  <c r="D16" i="1"/>
  <c r="E16" i="1" s="1"/>
  <c r="G15" i="1"/>
  <c r="D15" i="1"/>
  <c r="E15" i="1" s="1"/>
  <c r="G14" i="1"/>
  <c r="D14" i="1"/>
  <c r="E14" i="1" s="1"/>
  <c r="G13" i="1"/>
  <c r="D13" i="1"/>
  <c r="E13" i="1" s="1"/>
  <c r="G12" i="1"/>
  <c r="D12" i="1"/>
  <c r="E12" i="1" s="1"/>
  <c r="G11" i="1"/>
  <c r="D11" i="1"/>
  <c r="E11" i="1" s="1"/>
  <c r="G10" i="1"/>
  <c r="D10" i="1"/>
  <c r="E10" i="1" s="1"/>
  <c r="G9" i="1"/>
  <c r="D9" i="1"/>
  <c r="E9" i="1" s="1"/>
  <c r="I8" i="1"/>
  <c r="J8" i="1" s="1"/>
  <c r="H8" i="1"/>
  <c r="G8" i="1"/>
  <c r="D8" i="1"/>
  <c r="H59" i="1" l="1"/>
  <c r="I59" i="1"/>
  <c r="J59" i="1" s="1"/>
  <c r="H33" i="1"/>
  <c r="I33" i="1"/>
  <c r="J33" i="1" s="1"/>
  <c r="I49" i="1"/>
  <c r="J49" i="1" s="1"/>
  <c r="H66" i="1"/>
  <c r="I74" i="1"/>
  <c r="J74" i="1" s="1"/>
  <c r="I88" i="1"/>
  <c r="J88" i="1" s="1"/>
  <c r="I40" i="1"/>
  <c r="J40" i="1" s="1"/>
  <c r="H40" i="1"/>
  <c r="I37" i="1"/>
  <c r="J37" i="1" s="1"/>
  <c r="H37" i="1"/>
  <c r="I41" i="1"/>
  <c r="J41" i="1" s="1"/>
  <c r="H41" i="1"/>
  <c r="I68" i="1"/>
  <c r="J68" i="1" s="1"/>
  <c r="H68" i="1"/>
  <c r="I105" i="1"/>
  <c r="J105" i="1" s="1"/>
  <c r="H105" i="1"/>
  <c r="I62" i="1"/>
  <c r="J62" i="1" s="1"/>
  <c r="H62" i="1"/>
  <c r="I18" i="1"/>
  <c r="J18" i="1" s="1"/>
  <c r="H18" i="1"/>
  <c r="I101" i="1"/>
  <c r="J101" i="1" s="1"/>
  <c r="H101" i="1"/>
  <c r="I80" i="1"/>
  <c r="J80" i="1" s="1"/>
  <c r="I104" i="1"/>
  <c r="J104" i="1" s="1"/>
  <c r="H24" i="1"/>
  <c r="H27" i="1"/>
  <c r="I29" i="1"/>
  <c r="J29" i="1" s="1"/>
  <c r="H45" i="1"/>
  <c r="I51" i="1"/>
  <c r="J51" i="1" s="1"/>
  <c r="H64" i="1"/>
  <c r="I82" i="1"/>
  <c r="J82" i="1" s="1"/>
  <c r="H92" i="1"/>
  <c r="H94" i="1"/>
  <c r="I102" i="1"/>
  <c r="J102" i="1" s="1"/>
  <c r="H103" i="1"/>
  <c r="G106" i="1"/>
  <c r="H36" i="1"/>
  <c r="I57" i="1"/>
  <c r="J57" i="1" s="1"/>
  <c r="I72" i="1"/>
  <c r="J72" i="1" s="1"/>
  <c r="I10" i="1"/>
  <c r="J10" i="1" s="1"/>
  <c r="H10" i="1"/>
  <c r="I14" i="1"/>
  <c r="J14" i="1" s="1"/>
  <c r="H14" i="1"/>
  <c r="H23" i="1"/>
  <c r="I23" i="1"/>
  <c r="J23" i="1" s="1"/>
  <c r="I12" i="1"/>
  <c r="J12" i="1" s="1"/>
  <c r="H12" i="1"/>
  <c r="I21" i="1"/>
  <c r="J21" i="1" s="1"/>
  <c r="H21" i="1"/>
  <c r="H11" i="1"/>
  <c r="I11" i="1"/>
  <c r="J11" i="1" s="1"/>
  <c r="H13" i="1"/>
  <c r="I13" i="1"/>
  <c r="J13" i="1" s="1"/>
  <c r="I19" i="1"/>
  <c r="J19" i="1" s="1"/>
  <c r="H19" i="1"/>
  <c r="I16" i="1"/>
  <c r="J16" i="1" s="1"/>
  <c r="H16" i="1"/>
  <c r="H9" i="1"/>
  <c r="I9" i="1"/>
  <c r="J9" i="1" s="1"/>
  <c r="H15" i="1"/>
  <c r="I15" i="1"/>
  <c r="J15" i="1" s="1"/>
  <c r="I48" i="1"/>
  <c r="J48" i="1" s="1"/>
  <c r="H48" i="1"/>
  <c r="I56" i="1"/>
  <c r="J56" i="1" s="1"/>
  <c r="H56" i="1"/>
  <c r="I71" i="1"/>
  <c r="J71" i="1" s="1"/>
  <c r="H71" i="1"/>
  <c r="I79" i="1"/>
  <c r="J79" i="1" s="1"/>
  <c r="H79" i="1"/>
  <c r="I87" i="1"/>
  <c r="J87" i="1" s="1"/>
  <c r="H87" i="1"/>
  <c r="I99" i="1"/>
  <c r="J99" i="1" s="1"/>
  <c r="H99" i="1"/>
  <c r="I50" i="1"/>
  <c r="J50" i="1" s="1"/>
  <c r="H50" i="1"/>
  <c r="I58" i="1"/>
  <c r="J58" i="1" s="1"/>
  <c r="H58" i="1"/>
  <c r="I73" i="1"/>
  <c r="J73" i="1" s="1"/>
  <c r="H73" i="1"/>
  <c r="I81" i="1"/>
  <c r="J81" i="1" s="1"/>
  <c r="H81" i="1"/>
  <c r="I97" i="1"/>
  <c r="J97" i="1" s="1"/>
  <c r="H97" i="1"/>
  <c r="D106" i="1"/>
  <c r="E106" i="1" s="1"/>
  <c r="H17" i="1"/>
  <c r="H22" i="1"/>
  <c r="H25" i="1"/>
  <c r="I31" i="1"/>
  <c r="J31" i="1" s="1"/>
  <c r="H38" i="1"/>
  <c r="H42" i="1"/>
  <c r="I52" i="1"/>
  <c r="J52" i="1" s="1"/>
  <c r="H52" i="1"/>
  <c r="I53" i="1"/>
  <c r="J53" i="1" s="1"/>
  <c r="I60" i="1"/>
  <c r="J60" i="1" s="1"/>
  <c r="H60" i="1"/>
  <c r="I63" i="1"/>
  <c r="J63" i="1" s="1"/>
  <c r="H63" i="1"/>
  <c r="I65" i="1"/>
  <c r="J65" i="1" s="1"/>
  <c r="H65" i="1"/>
  <c r="I67" i="1"/>
  <c r="J67" i="1" s="1"/>
  <c r="H67" i="1"/>
  <c r="I75" i="1"/>
  <c r="J75" i="1" s="1"/>
  <c r="H75" i="1"/>
  <c r="I76" i="1"/>
  <c r="J76" i="1" s="1"/>
  <c r="I83" i="1"/>
  <c r="J83" i="1" s="1"/>
  <c r="H83" i="1"/>
  <c r="I84" i="1"/>
  <c r="J84" i="1" s="1"/>
  <c r="I90" i="1"/>
  <c r="J90" i="1" s="1"/>
  <c r="H90" i="1"/>
  <c r="I95" i="1"/>
  <c r="J95" i="1" s="1"/>
  <c r="H95" i="1"/>
  <c r="H98" i="1"/>
  <c r="H20" i="1"/>
  <c r="H26" i="1"/>
  <c r="I30" i="1"/>
  <c r="J30" i="1" s="1"/>
  <c r="I34" i="1"/>
  <c r="J34" i="1" s="1"/>
  <c r="H39" i="1"/>
  <c r="I47" i="1"/>
  <c r="J47" i="1" s="1"/>
  <c r="I54" i="1"/>
  <c r="J54" i="1" s="1"/>
  <c r="H54" i="1"/>
  <c r="I55" i="1"/>
  <c r="J55" i="1" s="1"/>
  <c r="I70" i="1"/>
  <c r="J70" i="1" s="1"/>
  <c r="I77" i="1"/>
  <c r="J77" i="1" s="1"/>
  <c r="H77" i="1"/>
  <c r="I78" i="1"/>
  <c r="J78" i="1" s="1"/>
  <c r="I85" i="1"/>
  <c r="J85" i="1" s="1"/>
  <c r="H85" i="1"/>
  <c r="I86" i="1"/>
  <c r="J86" i="1" s="1"/>
  <c r="H96" i="1"/>
  <c r="I106" i="1" l="1"/>
  <c r="J106" i="1" s="1"/>
  <c r="H106" i="1"/>
</calcChain>
</file>

<file path=xl/sharedStrings.xml><?xml version="1.0" encoding="utf-8"?>
<sst xmlns="http://schemas.openxmlformats.org/spreadsheetml/2006/main" count="258" uniqueCount="169">
  <si>
    <t>สรุปแผน-ผล การเพิ่มขึ้นของปริมาณธุรกิจรายสหกรณ์ ประจำปีงบประมาณ พ.ศ. 2564</t>
  </si>
  <si>
    <t>ปริมาณธุรกิจสหกรณ์เพิ่มขึ้น ร้อยละ 3</t>
  </si>
  <si>
    <t>สังกัด กสส.</t>
  </si>
  <si>
    <t>ผู้รับผิดชอบ</t>
  </si>
  <si>
    <t>ลำดับ</t>
  </si>
  <si>
    <t>ชื่อสหกรณ์</t>
  </si>
  <si>
    <t>ปีงบประมาณ 63</t>
  </si>
  <si>
    <t>ตัวชี้วัด ปี 2564</t>
  </si>
  <si>
    <t>แผนการปฏิบัติงาน</t>
  </si>
  <si>
    <t>ผลการปฏิบัติงานปี 64</t>
  </si>
  <si>
    <t>ผลการดำเนินงาน</t>
  </si>
  <si>
    <t>คิดเป็นร้อยละ</t>
  </si>
  <si>
    <t>คิดเป็นร้อยละเมื่อเทียบ</t>
  </si>
  <si>
    <t>เพิ่มขึ้นร้อยละ 3</t>
  </si>
  <si>
    <t>ปี 2564</t>
  </si>
  <si>
    <t>12 เดือน(ก.ย.- ส.ค. 64)</t>
  </si>
  <si>
    <t>เพิ่มขึ้น</t>
  </si>
  <si>
    <t>เมื่อเทียบกับแผน</t>
  </si>
  <si>
    <t>6 เดือน (ก.ย.- ก.พ. 64)</t>
  </si>
  <si>
    <t>กับแผน 6 เดือน</t>
  </si>
  <si>
    <t>รอบการดำเนินธุรกิจ</t>
  </si>
  <si>
    <t>(บาท)</t>
  </si>
  <si>
    <t xml:space="preserve"> (บาท)</t>
  </si>
  <si>
    <t>(%)</t>
  </si>
  <si>
    <t xml:space="preserve"> </t>
  </si>
  <si>
    <t>ชุมนุมสหกรณ์การเกษตรสกลนคร จำกัด</t>
  </si>
  <si>
    <t>ภานุรัตน์</t>
  </si>
  <si>
    <t>ไม่ดำเนินธุรกิจ (ติดตามหนี้เดิม)</t>
  </si>
  <si>
    <t>สหกรณ์(สกย.)ยางพาราวาริชภูมิ จำกัด</t>
  </si>
  <si>
    <t>มีค</t>
  </si>
  <si>
    <t>สหกรณ์กองทุนยางพาราอำเภอนิคมน้ำอูน จำกัด</t>
  </si>
  <si>
    <t>สหกรณ์กองทุนสวนยางโคกกลาง - บ้านชาด จำกัด</t>
  </si>
  <si>
    <t>สหกรณ์กองทุนสวนยางเทพนิมิต จำกัด</t>
  </si>
  <si>
    <t>สุปราณี</t>
  </si>
  <si>
    <t>สหกรณ์กองทุนสวนยางบ้านถ้ำติ้วสกลนคร จำกัด</t>
  </si>
  <si>
    <t>หทัยรัตน์</t>
  </si>
  <si>
    <t>สหกรณ์กองทุนสวนยางพาราสามคำพัฒนา จำกัด</t>
  </si>
  <si>
    <t>สุขสันติ</t>
  </si>
  <si>
    <t>สหกรณ์กองทุนสวนยางโพนไผ่ จำกัด</t>
  </si>
  <si>
    <t>กพ - มีค</t>
  </si>
  <si>
    <t>สหกรณ์กองทุนสวนยางศิลาอาสน์ จำกัด</t>
  </si>
  <si>
    <t>ปราโมทย์</t>
  </si>
  <si>
    <t>สหกรณ์กองทุนสวนยางเหล่าโพนค้อ จำกัด</t>
  </si>
  <si>
    <t>จันจิรา</t>
  </si>
  <si>
    <t>สหกรณ์การเกษตร กรป.กลาง นพค.สกลนคร จำกัด</t>
  </si>
  <si>
    <t>พงษ์สวัสดิ์</t>
  </si>
  <si>
    <t>สหกรณ์การเกษตรกลุ่มธนาคารโค-กระบือสว่างแดนดิน จำกัด</t>
  </si>
  <si>
    <t>รุ่งทิวา</t>
  </si>
  <si>
    <t>กย</t>
  </si>
  <si>
    <t>สหกรณ์การเกษตรกุดบาก จำกัด</t>
  </si>
  <si>
    <t>สหกรณ์การเกษตรกุสุมาลย์ จำกัด</t>
  </si>
  <si>
    <t>สิริวัศยา</t>
  </si>
  <si>
    <t>สหกรณ์การเกษตรเขตจัดรูปที่ดินพอกใหญ่ จำกัด</t>
  </si>
  <si>
    <t>สหกรณ์การเกษตรคำตากล้า จำกัด</t>
  </si>
  <si>
    <t>สหกรณ์การเกษตรโคกศรีสุพรรณ จำกัด</t>
  </si>
  <si>
    <t>กพ (ปิดบัญชีไม่ได้)</t>
  </si>
  <si>
    <t>สหกรณ์การเกษตรเจริญศิลป์พัฒนา จำกัด   (เลิก)  *ไม่นับ*</t>
  </si>
  <si>
    <t>ทิวาพร</t>
  </si>
  <si>
    <t>มค</t>
  </si>
  <si>
    <t>สหกรณ์การเกษตรเจริญศิลป์ จำกัด</t>
  </si>
  <si>
    <t>สหกรณ์การเกษตรชุมชนนาจาน จำกัด</t>
  </si>
  <si>
    <t>รชนิกร</t>
  </si>
  <si>
    <t>มีค - เมย</t>
  </si>
  <si>
    <t>สหกรณ์การเกษตรดงบาก จำกัด (เลิก)</t>
  </si>
  <si>
    <t>ติดตามหนี้เดิม</t>
  </si>
  <si>
    <t>สหกรณ์การเกษตรดอนเขือง จำกัด</t>
  </si>
  <si>
    <t>เมย (ติดตามหนี้เดิม)</t>
  </si>
  <si>
    <t>สหกรณ์การเกษตรเต่างอย จำกัด</t>
  </si>
  <si>
    <t>สหกรณ์การเกษตรนิคมน้ำอูน จำกัด</t>
  </si>
  <si>
    <t>สหกรณ์การเกษตรโนนหัวช้าง จำกัด</t>
  </si>
  <si>
    <t>สหกรณ์การเกษตรบ้านนาล้อม (เลิก)</t>
  </si>
  <si>
    <t>รัตนา</t>
  </si>
  <si>
    <t>สหกรณ์การเกษตรบ้านม่วง จำกัด</t>
  </si>
  <si>
    <t>ไพโรจน์</t>
  </si>
  <si>
    <t>สหกรณ์การเกษตรบ้านห้วยยาง จำกัด  (หยุดดำเนินงาน)</t>
  </si>
  <si>
    <t>แจ้งหยุด</t>
  </si>
  <si>
    <t>สหกรณ์การเกษตรปุ๋ยอินทรีย์สกลนคร จำกัด</t>
  </si>
  <si>
    <t>วิวัฒน์</t>
  </si>
  <si>
    <t>เมย - พค</t>
  </si>
  <si>
    <t>สหกรณ์การเกษตรผสมผสานสกลนคร จำกัด</t>
  </si>
  <si>
    <t>พค</t>
  </si>
  <si>
    <t>สหกรณ์การเกษตรผู้ผลิตแตงโมสกลนคร จำกัด</t>
  </si>
  <si>
    <t>สหกรณ์การเกษตรผู้เลี้ยงโคกระบือสร้างดู่ จำกัด</t>
  </si>
  <si>
    <t>อรพิน</t>
  </si>
  <si>
    <t>เมย</t>
  </si>
  <si>
    <t>สหกรณ์การเกษตรพรรณานิคม จำกัด</t>
  </si>
  <si>
    <t>สหกรณ์การเกษตรพังโคน จำกัด</t>
  </si>
  <si>
    <t>สหกรณ์การเกษตรเพื่อการตลาดลูกค้า ธ.ก.ส.สกลนคร จำกัด</t>
  </si>
  <si>
    <t>ธัญวดี</t>
  </si>
  <si>
    <t>สหกรณ์การเกษตรภูพาน จำกัด  (คำสั่งเลิก)</t>
  </si>
  <si>
    <t>สุรัชฎา</t>
  </si>
  <si>
    <t>สหกรณ์การเกษตรมหาชนอำเภอพังโคน จำกัด</t>
  </si>
  <si>
    <t>ติดตามหนี้เดิม/เลิก</t>
  </si>
  <si>
    <t>สหกรณ์การเกษตรเมืองสกลนคร จำกัด</t>
  </si>
  <si>
    <t>สหกรณ์การเกษตรรักสันติสกลนคร จำกัด</t>
  </si>
  <si>
    <t>สุภาวดี</t>
  </si>
  <si>
    <t>สหกรณ์การเกษตรวานรนิวาส จำกัด</t>
  </si>
  <si>
    <t>สหกรณ์การเกษตรวาริชภูมิ จำกัด</t>
  </si>
  <si>
    <t>สหกรณ์การเกษตรสว่างแดนดิน จำกัด</t>
  </si>
  <si>
    <t>สหกรณ์การเกษตรส่องดาว จำกัด</t>
  </si>
  <si>
    <t>สหกรณ์การเกษตรหนองชาดทรายทองพัฒนา จำกัด</t>
  </si>
  <si>
    <t>กพ</t>
  </si>
  <si>
    <t>สหกรณ์การเกษตรหนองหมากแซว จำกัด</t>
  </si>
  <si>
    <t>สหกรณ์การเกษตรหนองหลวง จำกัด</t>
  </si>
  <si>
    <t>สหกรณ์การเกษตรเหล่าสุขสันต์ จำกัด</t>
  </si>
  <si>
    <t>สหกรณ์การเกษตรอากาศอำนวย จำกัด</t>
  </si>
  <si>
    <t>สหกรณ์การยางสามแยกพิทักษ์ใต้ จำกัด (เลิก)</t>
  </si>
  <si>
    <t>สหกรณ์การเลี้ยงปศุสัตว์ กรป.กลางโพนยางคำ จำกัด</t>
  </si>
  <si>
    <t>สหกรณ์เกษตรอินทรีย์สกลนคร จำกัด</t>
  </si>
  <si>
    <t>ศิริภรณ์</t>
  </si>
  <si>
    <t>สหกรณ์โคนมภูพานสกลนคร จำกัด</t>
  </si>
  <si>
    <t>สหกรณ์โคนมวาริชภูมิ จำกัด</t>
  </si>
  <si>
    <t>สหกรณ์ชาวไร่อ้อยสกลนคร จำกัด</t>
  </si>
  <si>
    <t>สหกรณ์ธุรกิจเศรษฐกิจ ร.พ.ช. อำเภอสว่างแดนดิน จำกัด</t>
  </si>
  <si>
    <t>สหกรณ์ผลิตข้าวครบวงจรศูนย์ศึกษาการพัฒนาภูพานอันเนื่องมาจากพระราชดำริ จำกัด</t>
  </si>
  <si>
    <t>สหกรณ์ผู้ใช้น้ำบ้านแร่ จำกัด</t>
  </si>
  <si>
    <t>สหกรณ์ผู้ใช้น้ำสถานีสูบน้ำด้วยไฟฟ้าบ้านท่าสองคอน จำกัด</t>
  </si>
  <si>
    <t>มิย</t>
  </si>
  <si>
    <t>สหกรณ์ผู้ใช้น้ำสถานีสูบน้ำด้วยไฟฟ้าบ้านป่าผาง จำกัด</t>
  </si>
  <si>
    <t>สหกรณ์ผู้ใช้น้ำสถานีสูบน้ำบ้านโพนงามท่า จำกัด</t>
  </si>
  <si>
    <t>สหกรณ์ผู้ใช้น้ำไฮหย่อง จำกัด</t>
  </si>
  <si>
    <t>กค</t>
  </si>
  <si>
    <t>สหกรณ์สมุนไพรสกลนคร จำกัด</t>
  </si>
  <si>
    <t>หยุดดำเนินธุรกิจ/เลิก</t>
  </si>
  <si>
    <t>สหกรณ์สวนป่าภาคเอกชนสกลนคร จำกัด</t>
  </si>
  <si>
    <t>สหกรณ์หมู่บ้านห้วยหิน จำกัด</t>
  </si>
  <si>
    <t>สหกรณ์ออมทรัพย์กรมทหารราบที่ 3 จำกัด</t>
  </si>
  <si>
    <t>วาสนา</t>
  </si>
  <si>
    <t>สหกรณ์ออมทรัพย์กองกำกับการตำรวจตระเวนชายแดนที่ 23 จำกัด</t>
  </si>
  <si>
    <t>สหกรณ์ออมทรัพย์ข้าราชการสังกัดกระทรวงศึกษาธิการสกลนคร จำกัด</t>
  </si>
  <si>
    <t>สหกรณ์ออมทรัพย์ครูสกลนคร จำกัด</t>
  </si>
  <si>
    <t>สหกรณ์ออมทรัพย์เจ้าหน้าที่สหกรณ์สกลนคร จำกัด</t>
  </si>
  <si>
    <t>สหกรณ์ออมทรัพย์ตำรวจภูธรจังหวัดสกลนคร จำกัด</t>
  </si>
  <si>
    <t>สหกรณ์ออมทรัพย์มณฑลทหารบกที่ 29 จำกัด</t>
  </si>
  <si>
    <t>สหกรณ์ออมทรัพย์โรงพยาบาลสกลนคร จำกัด</t>
  </si>
  <si>
    <t>สหกรณ์ออมทรัพย์สาธารณสุขสกลนคร จำกัด</t>
  </si>
  <si>
    <t>ร้านสหกรณ์ครูสว่างแดนดิน จำกัด</t>
  </si>
  <si>
    <t>ร้านสหกรณ์สกลนคร จำกัด</t>
  </si>
  <si>
    <t>สหกรณ์กลุ่มอาชีพศูนย์ศึกษาการพัฒนาภูพานสกลนคร จำกัด</t>
  </si>
  <si>
    <t>สหกรณ์การท่องเที่ยวเชิงอนุรักษ์ ศูนย์ศึกษาการพัฒนาภูพานอันเนื่องมาจากพระราชดำริ จำกัด   (เลิก)</t>
  </si>
  <si>
    <t>สหกรณ์เคหสถานคำสะอาดสุทธาวาสมั่นคง จำกัด</t>
  </si>
  <si>
    <t>สหกรณ์เคหสถานนารายณ์พิทักษ์มั่นคง จำกัด</t>
  </si>
  <si>
    <t>สหกรณ์เดินรถยนต์โดยสารขนาดเล็กสกลนคร จำกัด</t>
  </si>
  <si>
    <t>สหกรณ์เดินรถสว่างแดนดิน จำกัด</t>
  </si>
  <si>
    <t>มีค (เม.ย.)</t>
  </si>
  <si>
    <t>สหกรณ์บริการธุรกิจรถตู้สกลนคร จำกัด (คำสั่งเลิก)</t>
  </si>
  <si>
    <t>สหกรณ์บริการรวมพลังชุมชนบ้านดงมะไฟ หมู่ที่ 13 จำกัด</t>
  </si>
  <si>
    <t>นุสจิรา</t>
  </si>
  <si>
    <t>ธค</t>
  </si>
  <si>
    <t>สหกรณ์พัฒนาธุรกิจชุมชนพังโคน จำกัด  (หยุดดำเนินงาน)</t>
  </si>
  <si>
    <t>หยุดดำเนินธุรกิจ</t>
  </si>
  <si>
    <t>สหกรณ์มหาวิทยาลัยราชภัฏสกลนคร จำกัด</t>
  </si>
  <si>
    <t>สหกรณ์เครดิตยูเนี่ยนโคกสีสามัคคี จำกัด</t>
  </si>
  <si>
    <t>ติดตามหนี้/ปิดบัญชีไม่ได้ 4 ปี</t>
  </si>
  <si>
    <t>สหกรณ์เครดิตยูเนี่ยนจันทร์เพ็ญ จำกัด</t>
  </si>
  <si>
    <t>สหกรณ์เครดิตยูเนี่ยนดอนทอย จำกัด</t>
  </si>
  <si>
    <t>สหกรณ์เครดิตยูเนี่ยนท่าแร่พัฒนา จำกัด</t>
  </si>
  <si>
    <t>สหกรณ์เครดิตยูเนี่ยนท่าแร่เพิ่มพูนทรัพย์ จำกัด</t>
  </si>
  <si>
    <t>สหกรณ์เครดิตยูเนี่ยนนาแต้ไทยเจริญ จำกัด</t>
  </si>
  <si>
    <t>สหกรณ์เครดิตยูเนี่ยนนาโพธิ์ 125 จำกัด</t>
  </si>
  <si>
    <t>สหกรณ์เครดิตยูเนี่ยนพรรณานิคม จำกัด</t>
  </si>
  <si>
    <t>สหกรณ์เครดิตยูเนี่ยนพระมารดานิจจานุเคราะห์ จำกัด</t>
  </si>
  <si>
    <t>สหกรณ์เครดิตยูเนี่ยนเลิงฮังสามัคคี จำกัด</t>
  </si>
  <si>
    <t>สหกรณ์เครดิตยูเนี่ยนหนองพอกใหญ่สามัคคี จำกัด</t>
  </si>
  <si>
    <t>ปิดบัญชีไม่ได้</t>
  </si>
  <si>
    <t>สหกรณ์เครดิตยูเนี่ยนหนองหารสามัคคี จำกัด</t>
  </si>
  <si>
    <t>สหกรณ์เครดิตยูเนี่ยนห้วยหลัวสามัคคี จำกัด</t>
  </si>
  <si>
    <t>รวม</t>
  </si>
  <si>
    <t>ปริมาณธุรกิจ 30 ก.ย.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</si>
</sst>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6"/>
      <color rgb="FFFF0000"/>
      <name val="Angsana New"/>
      <family val="1"/>
    </font>
    <font>
      <b/>
      <sz val="14"/>
      <color theme="1"/>
      <name val="Angsana New"/>
      <family val="1"/>
    </font>
    <font>
      <b/>
      <sz val="16"/>
      <name val="Angsana New"/>
      <family val="1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</cellStyleXfs>
  <cellXfs count="9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43" fontId="4" fillId="3" borderId="3" xfId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43" fontId="3" fillId="2" borderId="0" xfId="1" applyFont="1" applyFill="1" applyAlignment="1">
      <alignment horizontal="center" vertical="center"/>
    </xf>
    <xf numFmtId="43" fontId="4" fillId="0" borderId="4" xfId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43" fontId="7" fillId="0" borderId="5" xfId="1" applyFont="1" applyBorder="1" applyAlignment="1">
      <alignment vertical="center"/>
    </xf>
    <xf numFmtId="4" fontId="7" fillId="0" borderId="5" xfId="0" applyNumberFormat="1" applyFont="1" applyBorder="1" applyAlignment="1">
      <alignment vertical="center"/>
    </xf>
    <xf numFmtId="4" fontId="7" fillId="3" borderId="5" xfId="0" applyNumberFormat="1" applyFont="1" applyFill="1" applyBorder="1" applyAlignment="1">
      <alignment vertical="center"/>
    </xf>
    <xf numFmtId="43" fontId="7" fillId="3" borderId="5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7" fillId="2" borderId="0" xfId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5" xfId="0" applyFont="1" applyBorder="1" applyAlignment="1">
      <alignment vertical="center" wrapText="1"/>
    </xf>
    <xf numFmtId="43" fontId="4" fillId="0" borderId="5" xfId="1" applyFont="1" applyBorder="1" applyAlignment="1">
      <alignment vertical="center"/>
    </xf>
    <xf numFmtId="4" fontId="4" fillId="0" borderId="5" xfId="0" applyNumberFormat="1" applyFont="1" applyBorder="1" applyAlignment="1">
      <alignment vertical="center"/>
    </xf>
    <xf numFmtId="43" fontId="7" fillId="0" borderId="5" xfId="1" applyFont="1" applyFill="1" applyBorder="1" applyAlignment="1">
      <alignment vertical="center"/>
    </xf>
    <xf numFmtId="43" fontId="4" fillId="0" borderId="0" xfId="1" applyFont="1" applyAlignment="1">
      <alignment vertical="center"/>
    </xf>
    <xf numFmtId="43" fontId="7" fillId="0" borderId="0" xfId="1" applyFont="1" applyFill="1" applyAlignment="1">
      <alignment vertical="center"/>
    </xf>
    <xf numFmtId="43" fontId="4" fillId="0" borderId="5" xfId="1" applyFont="1" applyFill="1" applyBorder="1" applyAlignment="1">
      <alignment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vertical="center" wrapText="1"/>
    </xf>
    <xf numFmtId="4" fontId="2" fillId="4" borderId="0" xfId="0" applyNumberFormat="1" applyFont="1" applyFill="1" applyAlignment="1">
      <alignment vertical="center"/>
    </xf>
    <xf numFmtId="4" fontId="8" fillId="4" borderId="5" xfId="0" applyNumberFormat="1" applyFont="1" applyFill="1" applyBorder="1" applyAlignment="1">
      <alignment vertical="center"/>
    </xf>
    <xf numFmtId="43" fontId="8" fillId="4" borderId="5" xfId="1" applyFont="1" applyFill="1" applyBorder="1" applyAlignment="1">
      <alignment vertical="center"/>
    </xf>
    <xf numFmtId="43" fontId="8" fillId="4" borderId="5" xfId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43" fontId="8" fillId="4" borderId="0" xfId="1" applyFont="1" applyFill="1" applyAlignment="1">
      <alignment horizontal="center" vertical="center"/>
    </xf>
    <xf numFmtId="0" fontId="8" fillId="4" borderId="0" xfId="0" applyFont="1" applyFill="1" applyAlignment="1">
      <alignment vertical="center"/>
    </xf>
    <xf numFmtId="43" fontId="7" fillId="0" borderId="0" xfId="1" applyFont="1" applyAlignment="1">
      <alignment vertical="center"/>
    </xf>
    <xf numFmtId="43" fontId="7" fillId="0" borderId="5" xfId="1" applyFont="1" applyFill="1" applyBorder="1" applyAlignment="1">
      <alignment horizontal="center" vertical="center"/>
    </xf>
    <xf numFmtId="43" fontId="4" fillId="0" borderId="0" xfId="1" applyFont="1" applyFill="1" applyAlignment="1">
      <alignment vertical="center"/>
    </xf>
    <xf numFmtId="43" fontId="4" fillId="4" borderId="5" xfId="1" applyFont="1" applyFill="1" applyBorder="1" applyAlignment="1">
      <alignment vertical="center"/>
    </xf>
    <xf numFmtId="4" fontId="4" fillId="4" borderId="5" xfId="0" applyNumberFormat="1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0" borderId="5" xfId="0" applyFont="1" applyBorder="1" applyAlignment="1">
      <alignment vertical="center" wrapText="1"/>
    </xf>
    <xf numFmtId="43" fontId="8" fillId="0" borderId="5" xfId="1" applyFont="1" applyBorder="1" applyAlignment="1">
      <alignment vertical="center"/>
    </xf>
    <xf numFmtId="4" fontId="8" fillId="0" borderId="5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43" fontId="8" fillId="2" borderId="0" xfId="1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43" fontId="8" fillId="4" borderId="0" xfId="1" applyFont="1" applyFill="1" applyAlignment="1">
      <alignment vertical="center"/>
    </xf>
    <xf numFmtId="0" fontId="0" fillId="0" borderId="0" xfId="0" applyAlignment="1">
      <alignment horizontal="center"/>
    </xf>
    <xf numFmtId="43" fontId="7" fillId="4" borderId="5" xfId="1" applyFont="1" applyFill="1" applyBorder="1" applyAlignment="1">
      <alignment vertical="center"/>
    </xf>
    <xf numFmtId="4" fontId="8" fillId="3" borderId="5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43" fontId="4" fillId="3" borderId="5" xfId="1" applyFont="1" applyFill="1" applyBorder="1" applyAlignment="1">
      <alignment horizontal="center" vertical="center"/>
    </xf>
    <xf numFmtId="43" fontId="7" fillId="0" borderId="0" xfId="1" applyFont="1" applyAlignment="1">
      <alignment horizontal="center" vertical="center"/>
    </xf>
    <xf numFmtId="43" fontId="3" fillId="0" borderId="5" xfId="1" applyFont="1" applyBorder="1" applyAlignment="1">
      <alignment vertical="center"/>
    </xf>
    <xf numFmtId="4" fontId="9" fillId="0" borderId="5" xfId="0" applyNumberFormat="1" applyFont="1" applyBorder="1" applyAlignment="1">
      <alignment vertical="center"/>
    </xf>
    <xf numFmtId="4" fontId="3" fillId="0" borderId="5" xfId="0" applyNumberFormat="1" applyFont="1" applyBorder="1" applyAlignment="1">
      <alignment vertical="center"/>
    </xf>
    <xf numFmtId="43" fontId="3" fillId="0" borderId="5" xfId="0" applyNumberFormat="1" applyFont="1" applyBorder="1" applyAlignment="1">
      <alignment vertical="center"/>
    </xf>
    <xf numFmtId="43" fontId="10" fillId="0" borderId="5" xfId="1" applyFont="1" applyBorder="1" applyAlignment="1">
      <alignment vertical="center"/>
    </xf>
    <xf numFmtId="4" fontId="10" fillId="3" borderId="5" xfId="0" applyNumberFormat="1" applyFont="1" applyFill="1" applyBorder="1" applyAlignment="1">
      <alignment vertical="center"/>
    </xf>
    <xf numFmtId="43" fontId="3" fillId="3" borderId="5" xfId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5" xfId="0" applyBorder="1"/>
    <xf numFmtId="43" fontId="0" fillId="0" borderId="5" xfId="1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106"/>
  <sheetViews>
    <sheetView zoomScale="90" zoomScaleNormal="90" zoomScalePageLayoutView="90" workbookViewId="0">
      <pane ySplit="6" topLeftCell="A7" activePane="bottomLeft" state="frozen"/>
      <selection pane="bottomLeft" activeCell="B109" sqref="B109"/>
    </sheetView>
  </sheetViews>
  <sheetFormatPr defaultColWidth="9.109375" defaultRowHeight="23.4"/>
  <cols>
    <col min="1" max="1" width="5.109375" style="5" customWidth="1"/>
    <col min="2" max="2" width="45.109375" style="77" customWidth="1"/>
    <col min="3" max="3" width="17.33203125" style="38" bestFit="1" customWidth="1"/>
    <col min="4" max="4" width="14" style="5" bestFit="1" customWidth="1"/>
    <col min="5" max="5" width="17.77734375" style="5" customWidth="1"/>
    <col min="6" max="6" width="28.33203125" style="38" customWidth="1"/>
    <col min="7" max="7" width="18.33203125" style="5" hidden="1" customWidth="1"/>
    <col min="8" max="8" width="13.77734375" style="5" customWidth="1"/>
    <col min="9" max="9" width="19.109375" style="5" hidden="1" customWidth="1"/>
    <col min="10" max="10" width="18.109375" style="3" hidden="1" customWidth="1"/>
    <col min="11" max="11" width="10.33203125" style="3" bestFit="1" customWidth="1"/>
    <col min="12" max="12" width="9.109375" style="3" bestFit="1" customWidth="1"/>
    <col min="13" max="13" width="17.88671875" style="4" customWidth="1"/>
    <col min="14" max="16384" width="9.109375" style="5"/>
  </cols>
  <sheetData>
    <row r="1" spans="1:13">
      <c r="A1" s="82" t="s">
        <v>0</v>
      </c>
      <c r="B1" s="82"/>
      <c r="C1" s="82"/>
      <c r="D1" s="82"/>
      <c r="E1" s="82"/>
      <c r="F1" s="1"/>
      <c r="G1" s="1"/>
      <c r="H1" s="1"/>
      <c r="I1" s="2"/>
      <c r="J1" s="2"/>
    </row>
    <row r="2" spans="1:13">
      <c r="A2" s="82" t="s">
        <v>1</v>
      </c>
      <c r="B2" s="82"/>
      <c r="C2" s="82"/>
      <c r="D2" s="82"/>
      <c r="E2" s="82"/>
      <c r="F2" s="1"/>
      <c r="G2" s="1"/>
      <c r="H2" s="1"/>
      <c r="I2" s="2"/>
      <c r="J2" s="2"/>
    </row>
    <row r="3" spans="1:13">
      <c r="A3" s="6"/>
      <c r="B3" s="7"/>
      <c r="C3" s="7"/>
      <c r="D3" s="7"/>
      <c r="E3" s="7"/>
      <c r="F3" s="7"/>
      <c r="G3" s="7"/>
      <c r="H3" s="7"/>
      <c r="I3" s="7"/>
      <c r="J3" s="2"/>
      <c r="K3" s="3" t="s">
        <v>2</v>
      </c>
      <c r="L3" s="3" t="s">
        <v>3</v>
      </c>
    </row>
    <row r="4" spans="1:13">
      <c r="A4" s="83" t="s">
        <v>4</v>
      </c>
      <c r="B4" s="86" t="s">
        <v>5</v>
      </c>
      <c r="C4" s="89" t="s">
        <v>6</v>
      </c>
      <c r="D4" s="8" t="s">
        <v>7</v>
      </c>
      <c r="E4" s="9" t="s">
        <v>8</v>
      </c>
      <c r="F4" s="10" t="s">
        <v>9</v>
      </c>
      <c r="G4" s="8" t="s">
        <v>10</v>
      </c>
      <c r="H4" s="8" t="s">
        <v>11</v>
      </c>
      <c r="I4" s="11" t="s">
        <v>8</v>
      </c>
      <c r="J4" s="12" t="s">
        <v>12</v>
      </c>
    </row>
    <row r="5" spans="1:13">
      <c r="A5" s="84"/>
      <c r="B5" s="87"/>
      <c r="C5" s="90"/>
      <c r="D5" s="13" t="s">
        <v>13</v>
      </c>
      <c r="E5" s="13" t="s">
        <v>14</v>
      </c>
      <c r="F5" s="14" t="s">
        <v>15</v>
      </c>
      <c r="G5" s="13" t="s">
        <v>16</v>
      </c>
      <c r="H5" s="13" t="s">
        <v>17</v>
      </c>
      <c r="I5" s="15" t="s">
        <v>18</v>
      </c>
      <c r="J5" s="16" t="s">
        <v>19</v>
      </c>
      <c r="M5" s="17" t="s">
        <v>20</v>
      </c>
    </row>
    <row r="6" spans="1:13">
      <c r="A6" s="85"/>
      <c r="B6" s="88"/>
      <c r="C6" s="18" t="s">
        <v>21</v>
      </c>
      <c r="D6" s="19" t="s">
        <v>21</v>
      </c>
      <c r="E6" s="19" t="s">
        <v>21</v>
      </c>
      <c r="F6" s="18" t="s">
        <v>21</v>
      </c>
      <c r="G6" s="19" t="s">
        <v>22</v>
      </c>
      <c r="H6" s="19" t="s">
        <v>23</v>
      </c>
      <c r="I6" s="20" t="s">
        <v>21</v>
      </c>
      <c r="J6" s="20" t="s">
        <v>23</v>
      </c>
    </row>
    <row r="7" spans="1:13">
      <c r="A7" s="21" t="s">
        <v>24</v>
      </c>
      <c r="B7" s="22"/>
      <c r="C7" s="23"/>
      <c r="D7" s="21"/>
      <c r="E7" s="21"/>
      <c r="F7" s="23"/>
      <c r="G7" s="21"/>
      <c r="H7" s="21"/>
      <c r="I7" s="24"/>
      <c r="J7" s="24"/>
    </row>
    <row r="8" spans="1:13" s="33" customFormat="1" ht="23.25" hidden="1" customHeight="1">
      <c r="A8" s="25">
        <v>1</v>
      </c>
      <c r="B8" s="26" t="s">
        <v>25</v>
      </c>
      <c r="C8" s="27">
        <v>1</v>
      </c>
      <c r="D8" s="28">
        <f>C8*3/100</f>
        <v>0.03</v>
      </c>
      <c r="E8" s="28">
        <v>1</v>
      </c>
      <c r="F8" s="27">
        <v>0</v>
      </c>
      <c r="G8" s="27">
        <f t="shared" ref="G8:G71" si="0">F8-C8</f>
        <v>-1</v>
      </c>
      <c r="H8" s="27">
        <f>F8*100/E8</f>
        <v>0</v>
      </c>
      <c r="I8" s="29">
        <f>E8/2</f>
        <v>0.5</v>
      </c>
      <c r="J8" s="30">
        <f>F8*100/I8</f>
        <v>0</v>
      </c>
      <c r="K8" s="31">
        <v>3</v>
      </c>
      <c r="L8" s="31" t="s">
        <v>26</v>
      </c>
      <c r="M8" s="32" t="s">
        <v>27</v>
      </c>
    </row>
    <row r="9" spans="1:13" hidden="1">
      <c r="A9" s="21">
        <v>2</v>
      </c>
      <c r="B9" s="34" t="s">
        <v>28</v>
      </c>
      <c r="C9" s="35">
        <v>3837000</v>
      </c>
      <c r="D9" s="36">
        <f t="shared" ref="D9:D106" si="1">C9*3/100</f>
        <v>115110</v>
      </c>
      <c r="E9" s="36">
        <f t="shared" ref="E9:E68" si="2">C9+D9</f>
        <v>3952110</v>
      </c>
      <c r="F9" s="35">
        <v>0</v>
      </c>
      <c r="G9" s="35">
        <f t="shared" si="0"/>
        <v>-3837000</v>
      </c>
      <c r="H9" s="37">
        <f t="shared" ref="H9:H72" si="3">F9*100/E9</f>
        <v>0</v>
      </c>
      <c r="I9" s="29">
        <f t="shared" ref="I9:I72" si="4">E9/2</f>
        <v>1976055</v>
      </c>
      <c r="J9" s="30">
        <f t="shared" ref="J9:J72" si="5">F9*100/I9</f>
        <v>0</v>
      </c>
      <c r="K9" s="3">
        <v>2</v>
      </c>
      <c r="M9" s="4" t="s">
        <v>29</v>
      </c>
    </row>
    <row r="10" spans="1:13" hidden="1">
      <c r="A10" s="25">
        <v>3</v>
      </c>
      <c r="B10" s="34" t="s">
        <v>30</v>
      </c>
      <c r="C10" s="35">
        <v>1171000</v>
      </c>
      <c r="D10" s="36">
        <f t="shared" si="1"/>
        <v>35130</v>
      </c>
      <c r="E10" s="36">
        <f t="shared" si="2"/>
        <v>1206130</v>
      </c>
      <c r="F10" s="35">
        <v>0</v>
      </c>
      <c r="G10" s="35">
        <f t="shared" si="0"/>
        <v>-1171000</v>
      </c>
      <c r="H10" s="37">
        <f t="shared" si="3"/>
        <v>0</v>
      </c>
      <c r="I10" s="29">
        <f t="shared" si="4"/>
        <v>603065</v>
      </c>
      <c r="J10" s="30">
        <f t="shared" si="5"/>
        <v>0</v>
      </c>
      <c r="K10" s="3">
        <v>2</v>
      </c>
      <c r="M10" s="4" t="s">
        <v>29</v>
      </c>
    </row>
    <row r="11" spans="1:13" hidden="1">
      <c r="A11" s="21">
        <v>4</v>
      </c>
      <c r="B11" s="34" t="s">
        <v>31</v>
      </c>
      <c r="C11" s="35">
        <v>6020891</v>
      </c>
      <c r="D11" s="36">
        <f t="shared" si="1"/>
        <v>180626.73</v>
      </c>
      <c r="E11" s="36">
        <f t="shared" si="2"/>
        <v>6201517.7300000004</v>
      </c>
      <c r="F11" s="35">
        <v>5847222.9000000004</v>
      </c>
      <c r="G11" s="35">
        <f t="shared" si="0"/>
        <v>-173668.09999999963</v>
      </c>
      <c r="H11" s="27">
        <f t="shared" si="3"/>
        <v>94.286965781197551</v>
      </c>
      <c r="I11" s="29">
        <f t="shared" si="4"/>
        <v>3100758.8650000002</v>
      </c>
      <c r="J11" s="30">
        <f t="shared" si="5"/>
        <v>188.5739315623951</v>
      </c>
      <c r="K11" s="3">
        <v>2</v>
      </c>
      <c r="M11" s="38"/>
    </row>
    <row r="12" spans="1:13" hidden="1">
      <c r="A12" s="25">
        <v>5</v>
      </c>
      <c r="B12" s="34" t="s">
        <v>32</v>
      </c>
      <c r="C12" s="35">
        <v>3258274</v>
      </c>
      <c r="D12" s="36">
        <f t="shared" si="1"/>
        <v>97748.22</v>
      </c>
      <c r="E12" s="36">
        <f t="shared" si="2"/>
        <v>3356022.22</v>
      </c>
      <c r="F12" s="35">
        <v>4664047</v>
      </c>
      <c r="G12" s="35">
        <f t="shared" si="0"/>
        <v>1405773</v>
      </c>
      <c r="H12" s="27">
        <f t="shared" si="3"/>
        <v>138.97545052606952</v>
      </c>
      <c r="I12" s="29">
        <f t="shared" si="4"/>
        <v>1678011.11</v>
      </c>
      <c r="J12" s="30">
        <f t="shared" si="5"/>
        <v>277.95090105213905</v>
      </c>
      <c r="K12" s="3">
        <v>2</v>
      </c>
      <c r="L12" s="3" t="s">
        <v>33</v>
      </c>
      <c r="M12" s="38"/>
    </row>
    <row r="13" spans="1:13" ht="23.25" hidden="1" customHeight="1">
      <c r="A13" s="21">
        <v>6</v>
      </c>
      <c r="B13" s="34" t="s">
        <v>34</v>
      </c>
      <c r="C13" s="35">
        <v>11421699</v>
      </c>
      <c r="D13" s="36">
        <f t="shared" si="1"/>
        <v>342650.97</v>
      </c>
      <c r="E13" s="28">
        <f t="shared" si="2"/>
        <v>11764349.970000001</v>
      </c>
      <c r="F13" s="35">
        <v>6025512</v>
      </c>
      <c r="G13" s="35">
        <f t="shared" si="0"/>
        <v>-5396187</v>
      </c>
      <c r="H13" s="27">
        <f t="shared" si="3"/>
        <v>51.21840148725191</v>
      </c>
      <c r="I13" s="29">
        <f t="shared" si="4"/>
        <v>5882174.9850000003</v>
      </c>
      <c r="J13" s="30">
        <f t="shared" si="5"/>
        <v>102.43680297450382</v>
      </c>
      <c r="K13" s="3">
        <v>3</v>
      </c>
      <c r="L13" s="3" t="s">
        <v>35</v>
      </c>
      <c r="M13" s="38"/>
    </row>
    <row r="14" spans="1:13" s="33" customFormat="1" ht="23.25" hidden="1" customHeight="1">
      <c r="A14" s="25">
        <v>7</v>
      </c>
      <c r="B14" s="26" t="s">
        <v>36</v>
      </c>
      <c r="C14" s="37">
        <v>9100504.3000000007</v>
      </c>
      <c r="D14" s="36">
        <f t="shared" si="1"/>
        <v>273015.12900000002</v>
      </c>
      <c r="E14" s="28">
        <f t="shared" si="2"/>
        <v>9373519.4290000014</v>
      </c>
      <c r="F14" s="37">
        <v>11799915</v>
      </c>
      <c r="G14" s="37">
        <f t="shared" si="0"/>
        <v>2699410.6999999993</v>
      </c>
      <c r="H14" s="37">
        <f t="shared" si="3"/>
        <v>125.88564081377122</v>
      </c>
      <c r="I14" s="29">
        <f t="shared" si="4"/>
        <v>4686759.7145000007</v>
      </c>
      <c r="J14" s="30">
        <f t="shared" si="5"/>
        <v>251.77128162754244</v>
      </c>
      <c r="K14" s="31">
        <v>4</v>
      </c>
      <c r="L14" s="31" t="s">
        <v>37</v>
      </c>
      <c r="M14" s="39"/>
    </row>
    <row r="15" spans="1:13" hidden="1">
      <c r="A15" s="21">
        <v>8</v>
      </c>
      <c r="B15" s="34" t="s">
        <v>38</v>
      </c>
      <c r="C15" s="35">
        <v>2557508</v>
      </c>
      <c r="D15" s="36">
        <f t="shared" si="1"/>
        <v>76725.240000000005</v>
      </c>
      <c r="E15" s="36">
        <f t="shared" si="2"/>
        <v>2634233.2400000002</v>
      </c>
      <c r="F15" s="35">
        <v>4462071</v>
      </c>
      <c r="G15" s="35">
        <f t="shared" si="0"/>
        <v>1904563</v>
      </c>
      <c r="H15" s="27">
        <f t="shared" si="3"/>
        <v>169.38784813147373</v>
      </c>
      <c r="I15" s="29">
        <f t="shared" si="4"/>
        <v>1317116.6200000001</v>
      </c>
      <c r="J15" s="30">
        <f t="shared" si="5"/>
        <v>338.77569626294746</v>
      </c>
      <c r="K15" s="3">
        <v>2</v>
      </c>
      <c r="M15" s="4" t="s">
        <v>39</v>
      </c>
    </row>
    <row r="16" spans="1:13" ht="23.25" hidden="1" customHeight="1">
      <c r="A16" s="25">
        <v>9</v>
      </c>
      <c r="B16" s="34" t="s">
        <v>40</v>
      </c>
      <c r="C16" s="35">
        <v>8521308</v>
      </c>
      <c r="D16" s="36">
        <f t="shared" si="1"/>
        <v>255639.24</v>
      </c>
      <c r="E16" s="28">
        <f t="shared" si="2"/>
        <v>8776947.2400000002</v>
      </c>
      <c r="F16" s="35">
        <v>10092770</v>
      </c>
      <c r="G16" s="35">
        <f t="shared" si="0"/>
        <v>1571462</v>
      </c>
      <c r="H16" s="27">
        <f t="shared" si="3"/>
        <v>114.99180437137959</v>
      </c>
      <c r="I16" s="29">
        <f t="shared" si="4"/>
        <v>4388473.62</v>
      </c>
      <c r="J16" s="30">
        <f t="shared" si="5"/>
        <v>229.98360874275917</v>
      </c>
      <c r="K16" s="3">
        <v>4</v>
      </c>
      <c r="L16" s="3" t="s">
        <v>41</v>
      </c>
      <c r="M16" s="38"/>
    </row>
    <row r="17" spans="1:13" hidden="1">
      <c r="A17" s="21">
        <v>10</v>
      </c>
      <c r="B17" s="34" t="s">
        <v>42</v>
      </c>
      <c r="C17" s="35">
        <v>5081125.53</v>
      </c>
      <c r="D17" s="36">
        <f t="shared" si="1"/>
        <v>152433.7659</v>
      </c>
      <c r="E17" s="36">
        <f t="shared" si="2"/>
        <v>5233559.2959000003</v>
      </c>
      <c r="F17" s="35">
        <v>5270238</v>
      </c>
      <c r="G17" s="35">
        <f t="shared" si="0"/>
        <v>189112.46999999974</v>
      </c>
      <c r="H17" s="27">
        <f t="shared" si="3"/>
        <v>100.70083669690595</v>
      </c>
      <c r="I17" s="29">
        <f t="shared" si="4"/>
        <v>2616779.6479500001</v>
      </c>
      <c r="J17" s="30">
        <f t="shared" si="5"/>
        <v>201.4016733938119</v>
      </c>
      <c r="K17" s="3">
        <v>2</v>
      </c>
      <c r="L17" s="3" t="s">
        <v>43</v>
      </c>
      <c r="M17" s="38"/>
    </row>
    <row r="18" spans="1:13" ht="23.25" hidden="1" customHeight="1">
      <c r="A18" s="25">
        <v>11</v>
      </c>
      <c r="B18" s="34" t="s">
        <v>44</v>
      </c>
      <c r="C18" s="35">
        <v>1485802</v>
      </c>
      <c r="D18" s="36">
        <f t="shared" si="1"/>
        <v>44574.06</v>
      </c>
      <c r="E18" s="28">
        <f t="shared" si="2"/>
        <v>1530376.06</v>
      </c>
      <c r="F18" s="35">
        <v>570794</v>
      </c>
      <c r="G18" s="35">
        <f t="shared" si="0"/>
        <v>-915008</v>
      </c>
      <c r="H18" s="27">
        <f t="shared" si="3"/>
        <v>37.297629969459926</v>
      </c>
      <c r="I18" s="29">
        <f t="shared" si="4"/>
        <v>765188.03</v>
      </c>
      <c r="J18" s="30">
        <f t="shared" si="5"/>
        <v>74.595259938919853</v>
      </c>
      <c r="K18" s="3">
        <v>4</v>
      </c>
      <c r="L18" s="3" t="s">
        <v>45</v>
      </c>
      <c r="M18" s="38"/>
    </row>
    <row r="19" spans="1:13" ht="20.25" hidden="1" customHeight="1">
      <c r="A19" s="21">
        <v>12</v>
      </c>
      <c r="B19" s="34" t="s">
        <v>46</v>
      </c>
      <c r="C19" s="40">
        <v>581097</v>
      </c>
      <c r="D19" s="36">
        <f t="shared" si="1"/>
        <v>17432.91</v>
      </c>
      <c r="E19" s="28">
        <f t="shared" si="2"/>
        <v>598529.91</v>
      </c>
      <c r="F19" s="40">
        <v>868037</v>
      </c>
      <c r="G19" s="40">
        <f t="shared" si="0"/>
        <v>286940</v>
      </c>
      <c r="H19" s="37">
        <f t="shared" si="3"/>
        <v>145.02817411413909</v>
      </c>
      <c r="I19" s="29">
        <f t="shared" si="4"/>
        <v>299264.95500000002</v>
      </c>
      <c r="J19" s="30">
        <f t="shared" si="5"/>
        <v>290.05634822827818</v>
      </c>
      <c r="K19" s="3">
        <v>3</v>
      </c>
      <c r="L19" s="3" t="s">
        <v>47</v>
      </c>
      <c r="M19" s="4" t="s">
        <v>48</v>
      </c>
    </row>
    <row r="20" spans="1:13">
      <c r="A20" s="25">
        <v>13</v>
      </c>
      <c r="B20" s="34" t="s">
        <v>49</v>
      </c>
      <c r="C20" s="35">
        <v>365485818.16000003</v>
      </c>
      <c r="D20" s="36">
        <f t="shared" si="1"/>
        <v>10964574.5448</v>
      </c>
      <c r="E20" s="36">
        <f t="shared" si="2"/>
        <v>376450392.70480001</v>
      </c>
      <c r="F20" s="35">
        <v>419932841.55000001</v>
      </c>
      <c r="G20" s="35">
        <f t="shared" si="0"/>
        <v>54447023.389999986</v>
      </c>
      <c r="H20" s="27">
        <f t="shared" si="3"/>
        <v>111.55064510167678</v>
      </c>
      <c r="I20" s="29">
        <f t="shared" si="4"/>
        <v>188225196.3524</v>
      </c>
      <c r="J20" s="30">
        <f t="shared" si="5"/>
        <v>223.10129020335356</v>
      </c>
      <c r="K20" s="3">
        <v>2</v>
      </c>
      <c r="L20" s="3" t="s">
        <v>33</v>
      </c>
      <c r="M20" s="38"/>
    </row>
    <row r="21" spans="1:13" ht="23.25" customHeight="1">
      <c r="A21" s="21">
        <v>14</v>
      </c>
      <c r="B21" s="34" t="s">
        <v>50</v>
      </c>
      <c r="C21" s="35">
        <v>190233083.47</v>
      </c>
      <c r="D21" s="36">
        <f t="shared" si="1"/>
        <v>5706992.5040999996</v>
      </c>
      <c r="E21" s="28">
        <f t="shared" si="2"/>
        <v>195940075.97409999</v>
      </c>
      <c r="F21" s="35">
        <v>244491577.25999999</v>
      </c>
      <c r="G21" s="35">
        <f t="shared" si="0"/>
        <v>54258493.789999992</v>
      </c>
      <c r="H21" s="27">
        <f t="shared" si="3"/>
        <v>124.77874985223427</v>
      </c>
      <c r="I21" s="29">
        <f t="shared" si="4"/>
        <v>97970037.987049997</v>
      </c>
      <c r="J21" s="30">
        <f t="shared" si="5"/>
        <v>249.55749970446854</v>
      </c>
      <c r="K21" s="3">
        <v>1</v>
      </c>
      <c r="L21" s="3" t="s">
        <v>51</v>
      </c>
      <c r="M21" s="38"/>
    </row>
    <row r="22" spans="1:13" ht="23.25" customHeight="1">
      <c r="A22" s="25">
        <v>15</v>
      </c>
      <c r="B22" s="34" t="s">
        <v>52</v>
      </c>
      <c r="C22" s="35">
        <v>171860809.97</v>
      </c>
      <c r="D22" s="36">
        <f t="shared" si="1"/>
        <v>5155824.2990999995</v>
      </c>
      <c r="E22" s="28">
        <f t="shared" si="2"/>
        <v>177016634.26910001</v>
      </c>
      <c r="F22" s="35">
        <v>173836007.74000001</v>
      </c>
      <c r="G22" s="35">
        <f t="shared" si="0"/>
        <v>1975197.7700000107</v>
      </c>
      <c r="H22" s="27">
        <f t="shared" si="3"/>
        <v>98.203204720148037</v>
      </c>
      <c r="I22" s="29">
        <f t="shared" si="4"/>
        <v>88508317.134550005</v>
      </c>
      <c r="J22" s="30">
        <f t="shared" si="5"/>
        <v>196.40640944029607</v>
      </c>
      <c r="K22" s="3">
        <v>3</v>
      </c>
      <c r="L22" s="3" t="s">
        <v>26</v>
      </c>
      <c r="M22" s="38"/>
    </row>
    <row r="23" spans="1:13" ht="23.25" hidden="1" customHeight="1">
      <c r="A23" s="21">
        <v>16</v>
      </c>
      <c r="B23" s="34" t="s">
        <v>53</v>
      </c>
      <c r="C23" s="35">
        <v>67989150.150000006</v>
      </c>
      <c r="D23" s="36">
        <f t="shared" si="1"/>
        <v>2039674.5045000003</v>
      </c>
      <c r="E23" s="28">
        <f t="shared" si="2"/>
        <v>70028824.654500008</v>
      </c>
      <c r="F23" s="35">
        <v>75298293</v>
      </c>
      <c r="G23" s="35">
        <f t="shared" si="0"/>
        <v>7309142.849999994</v>
      </c>
      <c r="H23" s="27">
        <f t="shared" si="3"/>
        <v>107.52471338980466</v>
      </c>
      <c r="I23" s="29">
        <f t="shared" si="4"/>
        <v>35014412.327250004</v>
      </c>
      <c r="J23" s="30">
        <f t="shared" si="5"/>
        <v>215.04942677960932</v>
      </c>
      <c r="K23" s="3">
        <v>4</v>
      </c>
      <c r="L23" s="3" t="s">
        <v>45</v>
      </c>
      <c r="M23" s="38"/>
    </row>
    <row r="24" spans="1:13" hidden="1">
      <c r="A24" s="25">
        <v>17</v>
      </c>
      <c r="B24" s="34" t="s">
        <v>54</v>
      </c>
      <c r="C24" s="35">
        <v>205000</v>
      </c>
      <c r="D24" s="36">
        <f t="shared" si="1"/>
        <v>6150</v>
      </c>
      <c r="E24" s="36">
        <f t="shared" si="2"/>
        <v>211150</v>
      </c>
      <c r="F24" s="35">
        <v>162600</v>
      </c>
      <c r="G24" s="35">
        <f t="shared" si="0"/>
        <v>-42400</v>
      </c>
      <c r="H24" s="27">
        <f t="shared" si="3"/>
        <v>77.006867156050205</v>
      </c>
      <c r="I24" s="29">
        <f t="shared" si="4"/>
        <v>105575</v>
      </c>
      <c r="J24" s="30">
        <f t="shared" si="5"/>
        <v>154.01373431210041</v>
      </c>
      <c r="K24" s="3">
        <v>2</v>
      </c>
      <c r="M24" s="4" t="s">
        <v>55</v>
      </c>
    </row>
    <row r="25" spans="1:13" s="49" customFormat="1" ht="46.8" hidden="1">
      <c r="A25" s="41">
        <v>18</v>
      </c>
      <c r="B25" s="42" t="s">
        <v>56</v>
      </c>
      <c r="C25" s="43">
        <v>135000</v>
      </c>
      <c r="D25" s="44">
        <f t="shared" si="1"/>
        <v>4050</v>
      </c>
      <c r="E25" s="44">
        <f t="shared" si="2"/>
        <v>139050</v>
      </c>
      <c r="F25" s="45">
        <v>0</v>
      </c>
      <c r="G25" s="45">
        <f t="shared" si="0"/>
        <v>-135000</v>
      </c>
      <c r="H25" s="45">
        <f t="shared" si="3"/>
        <v>0</v>
      </c>
      <c r="I25" s="44">
        <f t="shared" si="4"/>
        <v>69525</v>
      </c>
      <c r="J25" s="46">
        <f t="shared" si="5"/>
        <v>0</v>
      </c>
      <c r="K25" s="47">
        <v>4</v>
      </c>
      <c r="L25" s="47" t="s">
        <v>57</v>
      </c>
      <c r="M25" s="48" t="s">
        <v>58</v>
      </c>
    </row>
    <row r="26" spans="1:13" s="33" customFormat="1" ht="23.25" hidden="1" customHeight="1">
      <c r="A26" s="25">
        <v>19</v>
      </c>
      <c r="B26" s="26" t="s">
        <v>59</v>
      </c>
      <c r="C26" s="27">
        <v>13454</v>
      </c>
      <c r="D26" s="28">
        <f t="shared" si="1"/>
        <v>403.62</v>
      </c>
      <c r="E26" s="28">
        <f t="shared" si="2"/>
        <v>13857.62</v>
      </c>
      <c r="F26" s="27">
        <v>5440</v>
      </c>
      <c r="G26" s="27">
        <f t="shared" si="0"/>
        <v>-8014</v>
      </c>
      <c r="H26" s="27">
        <f t="shared" si="3"/>
        <v>39.256380244226641</v>
      </c>
      <c r="I26" s="29">
        <f t="shared" si="4"/>
        <v>6928.81</v>
      </c>
      <c r="J26" s="30">
        <f t="shared" si="5"/>
        <v>78.512760488453281</v>
      </c>
      <c r="K26" s="31">
        <v>4</v>
      </c>
      <c r="L26" s="31" t="s">
        <v>45</v>
      </c>
      <c r="M26" s="50"/>
    </row>
    <row r="27" spans="1:13" s="33" customFormat="1" ht="23.25" hidden="1" customHeight="1">
      <c r="A27" s="21">
        <v>20</v>
      </c>
      <c r="B27" s="26" t="s">
        <v>60</v>
      </c>
      <c r="C27" s="27">
        <v>700000</v>
      </c>
      <c r="D27" s="28">
        <f t="shared" si="1"/>
        <v>21000</v>
      </c>
      <c r="E27" s="28">
        <f t="shared" si="2"/>
        <v>721000</v>
      </c>
      <c r="F27" s="27">
        <v>730000</v>
      </c>
      <c r="G27" s="27">
        <f t="shared" si="0"/>
        <v>30000</v>
      </c>
      <c r="H27" s="27">
        <f t="shared" si="3"/>
        <v>101.24826629680999</v>
      </c>
      <c r="I27" s="29">
        <f t="shared" si="4"/>
        <v>360500</v>
      </c>
      <c r="J27" s="30">
        <f t="shared" si="5"/>
        <v>202.49653259361997</v>
      </c>
      <c r="K27" s="31">
        <v>1</v>
      </c>
      <c r="L27" s="31" t="s">
        <v>61</v>
      </c>
      <c r="M27" s="32" t="s">
        <v>62</v>
      </c>
    </row>
    <row r="28" spans="1:13" s="33" customFormat="1" ht="23.25" hidden="1" customHeight="1">
      <c r="A28" s="41">
        <v>21</v>
      </c>
      <c r="B28" s="42" t="s">
        <v>63</v>
      </c>
      <c r="C28" s="45">
        <v>1</v>
      </c>
      <c r="D28" s="44">
        <f t="shared" si="1"/>
        <v>0.03</v>
      </c>
      <c r="E28" s="44">
        <v>1</v>
      </c>
      <c r="F28" s="45">
        <v>0</v>
      </c>
      <c r="G28" s="45">
        <f t="shared" si="0"/>
        <v>-1</v>
      </c>
      <c r="H28" s="45">
        <f t="shared" si="3"/>
        <v>0</v>
      </c>
      <c r="I28" s="44">
        <f t="shared" si="4"/>
        <v>0.5</v>
      </c>
      <c r="J28" s="46">
        <f t="shared" si="5"/>
        <v>0</v>
      </c>
      <c r="K28" s="47">
        <v>4</v>
      </c>
      <c r="L28" s="47"/>
      <c r="M28" s="32" t="s">
        <v>64</v>
      </c>
    </row>
    <row r="29" spans="1:13" s="33" customFormat="1" ht="23.25" hidden="1" customHeight="1">
      <c r="A29" s="21">
        <v>22</v>
      </c>
      <c r="B29" s="26" t="s">
        <v>65</v>
      </c>
      <c r="C29" s="27">
        <v>341349</v>
      </c>
      <c r="D29" s="28">
        <f t="shared" si="1"/>
        <v>10240.469999999999</v>
      </c>
      <c r="E29" s="28">
        <f t="shared" si="2"/>
        <v>351589.47</v>
      </c>
      <c r="F29" s="27">
        <v>30000</v>
      </c>
      <c r="G29" s="27">
        <f t="shared" si="0"/>
        <v>-311349</v>
      </c>
      <c r="H29" s="27">
        <f t="shared" si="3"/>
        <v>8.5326787517271221</v>
      </c>
      <c r="I29" s="29">
        <f t="shared" si="4"/>
        <v>175794.73499999999</v>
      </c>
      <c r="J29" s="30">
        <f t="shared" si="5"/>
        <v>17.065357503454244</v>
      </c>
      <c r="K29" s="31">
        <v>3</v>
      </c>
      <c r="L29" s="31" t="s">
        <v>47</v>
      </c>
      <c r="M29" s="32" t="s">
        <v>66</v>
      </c>
    </row>
    <row r="30" spans="1:13" hidden="1">
      <c r="A30" s="25">
        <v>23</v>
      </c>
      <c r="B30" s="34" t="s">
        <v>67</v>
      </c>
      <c r="C30" s="35">
        <v>63607426.039999999</v>
      </c>
      <c r="D30" s="36">
        <f t="shared" si="1"/>
        <v>1908222.7812000001</v>
      </c>
      <c r="E30" s="36">
        <f t="shared" si="2"/>
        <v>65515648.821199998</v>
      </c>
      <c r="F30" s="35">
        <v>31271352.84</v>
      </c>
      <c r="G30" s="35">
        <f t="shared" si="0"/>
        <v>-32336073.199999999</v>
      </c>
      <c r="H30" s="27">
        <f t="shared" si="3"/>
        <v>47.731119820461892</v>
      </c>
      <c r="I30" s="29">
        <f t="shared" si="4"/>
        <v>32757824.410599999</v>
      </c>
      <c r="J30" s="30">
        <f t="shared" si="5"/>
        <v>95.462239640923784</v>
      </c>
      <c r="K30" s="3">
        <v>2</v>
      </c>
      <c r="L30" s="3" t="s">
        <v>33</v>
      </c>
      <c r="M30" s="38"/>
    </row>
    <row r="31" spans="1:13" hidden="1">
      <c r="A31" s="21">
        <v>24</v>
      </c>
      <c r="B31" s="34" t="s">
        <v>68</v>
      </c>
      <c r="C31" s="35">
        <v>87713840.090000004</v>
      </c>
      <c r="D31" s="36">
        <f t="shared" si="1"/>
        <v>2631415.2027000003</v>
      </c>
      <c r="E31" s="36">
        <f t="shared" si="2"/>
        <v>90345255.292700008</v>
      </c>
      <c r="F31" s="35">
        <v>88101654.120000005</v>
      </c>
      <c r="G31" s="35">
        <f t="shared" si="0"/>
        <v>387814.03000000119</v>
      </c>
      <c r="H31" s="27">
        <f t="shared" si="3"/>
        <v>97.516636412801972</v>
      </c>
      <c r="I31" s="29">
        <f t="shared" si="4"/>
        <v>45172627.646350004</v>
      </c>
      <c r="J31" s="30">
        <f t="shared" si="5"/>
        <v>195.03327282560394</v>
      </c>
      <c r="K31" s="3">
        <v>2</v>
      </c>
      <c r="M31" s="38"/>
    </row>
    <row r="32" spans="1:13" hidden="1">
      <c r="A32" s="25">
        <v>25</v>
      </c>
      <c r="B32" s="34" t="s">
        <v>69</v>
      </c>
      <c r="C32" s="40">
        <v>788137</v>
      </c>
      <c r="D32" s="36">
        <f t="shared" si="1"/>
        <v>23644.11</v>
      </c>
      <c r="E32" s="36">
        <f t="shared" si="2"/>
        <v>811781.11</v>
      </c>
      <c r="F32" s="40">
        <v>0</v>
      </c>
      <c r="G32" s="40">
        <f t="shared" si="0"/>
        <v>-788137</v>
      </c>
      <c r="H32" s="37">
        <f t="shared" si="3"/>
        <v>0</v>
      </c>
      <c r="I32" s="28">
        <f t="shared" si="4"/>
        <v>405890.55499999999</v>
      </c>
      <c r="J32" s="51">
        <f t="shared" si="5"/>
        <v>0</v>
      </c>
      <c r="K32" s="3">
        <v>2</v>
      </c>
      <c r="M32" s="52"/>
    </row>
    <row r="33" spans="1:13" s="56" customFormat="1" hidden="1">
      <c r="A33" s="41">
        <v>26</v>
      </c>
      <c r="B33" s="42" t="s">
        <v>70</v>
      </c>
      <c r="C33" s="53">
        <v>18800</v>
      </c>
      <c r="D33" s="54">
        <f t="shared" si="1"/>
        <v>564</v>
      </c>
      <c r="E33" s="44">
        <f t="shared" si="2"/>
        <v>19364</v>
      </c>
      <c r="F33" s="45">
        <v>19700</v>
      </c>
      <c r="G33" s="53">
        <f t="shared" si="0"/>
        <v>900</v>
      </c>
      <c r="H33" s="45">
        <f t="shared" si="3"/>
        <v>101.73517868209048</v>
      </c>
      <c r="I33" s="29">
        <f t="shared" si="4"/>
        <v>9682</v>
      </c>
      <c r="J33" s="30">
        <f t="shared" si="5"/>
        <v>203.47035736418096</v>
      </c>
      <c r="K33" s="55">
        <v>1</v>
      </c>
      <c r="L33" s="3" t="s">
        <v>71</v>
      </c>
      <c r="M33" s="38"/>
    </row>
    <row r="34" spans="1:13" ht="23.25" hidden="1" customHeight="1">
      <c r="A34" s="25">
        <v>27</v>
      </c>
      <c r="B34" s="34" t="s">
        <v>72</v>
      </c>
      <c r="C34" s="35">
        <v>175318.3</v>
      </c>
      <c r="D34" s="36">
        <f t="shared" si="1"/>
        <v>5259.5489999999991</v>
      </c>
      <c r="E34" s="28">
        <f t="shared" si="2"/>
        <v>180577.84899999999</v>
      </c>
      <c r="F34" s="35">
        <v>299126.90999999997</v>
      </c>
      <c r="G34" s="35">
        <f t="shared" si="0"/>
        <v>123808.60999999999</v>
      </c>
      <c r="H34" s="27">
        <f t="shared" si="3"/>
        <v>165.64983560082166</v>
      </c>
      <c r="I34" s="29">
        <f t="shared" si="4"/>
        <v>90288.924499999994</v>
      </c>
      <c r="J34" s="30">
        <f t="shared" si="5"/>
        <v>331.29967120164332</v>
      </c>
      <c r="K34" s="3">
        <v>4</v>
      </c>
      <c r="L34" s="3" t="s">
        <v>73</v>
      </c>
      <c r="M34" s="38"/>
    </row>
    <row r="35" spans="1:13" s="62" customFormat="1" ht="46.8" hidden="1">
      <c r="A35" s="21">
        <v>28</v>
      </c>
      <c r="B35" s="57" t="s">
        <v>74</v>
      </c>
      <c r="C35" s="58">
        <v>1</v>
      </c>
      <c r="D35" s="59">
        <f t="shared" si="1"/>
        <v>0.03</v>
      </c>
      <c r="E35" s="59">
        <v>1</v>
      </c>
      <c r="F35" s="58">
        <v>0</v>
      </c>
      <c r="G35" s="58">
        <f t="shared" si="0"/>
        <v>-1</v>
      </c>
      <c r="H35" s="27">
        <f t="shared" si="3"/>
        <v>0</v>
      </c>
      <c r="I35" s="29">
        <f t="shared" si="4"/>
        <v>0.5</v>
      </c>
      <c r="J35" s="30">
        <f t="shared" si="5"/>
        <v>0</v>
      </c>
      <c r="K35" s="60">
        <v>2</v>
      </c>
      <c r="L35" s="60" t="s">
        <v>43</v>
      </c>
      <c r="M35" s="61" t="s">
        <v>75</v>
      </c>
    </row>
    <row r="36" spans="1:13" s="33" customFormat="1" ht="23.25" hidden="1" customHeight="1">
      <c r="A36" s="25">
        <v>29</v>
      </c>
      <c r="B36" s="26" t="s">
        <v>76</v>
      </c>
      <c r="C36" s="27">
        <v>202500</v>
      </c>
      <c r="D36" s="28">
        <f t="shared" si="1"/>
        <v>6075</v>
      </c>
      <c r="E36" s="28">
        <f t="shared" si="2"/>
        <v>208575</v>
      </c>
      <c r="F36" s="27">
        <v>240000</v>
      </c>
      <c r="G36" s="27">
        <f t="shared" si="0"/>
        <v>37500</v>
      </c>
      <c r="H36" s="27">
        <f t="shared" si="3"/>
        <v>115.06652283351312</v>
      </c>
      <c r="I36" s="29">
        <f t="shared" si="4"/>
        <v>104287.5</v>
      </c>
      <c r="J36" s="30">
        <f t="shared" si="5"/>
        <v>230.13304566702624</v>
      </c>
      <c r="K36" s="31">
        <v>3</v>
      </c>
      <c r="L36" s="31" t="s">
        <v>77</v>
      </c>
      <c r="M36" s="32" t="s">
        <v>78</v>
      </c>
    </row>
    <row r="37" spans="1:13" ht="23.25" hidden="1" customHeight="1">
      <c r="A37" s="21">
        <v>30</v>
      </c>
      <c r="B37" s="34" t="s">
        <v>79</v>
      </c>
      <c r="C37" s="35">
        <v>1090690</v>
      </c>
      <c r="D37" s="36">
        <f t="shared" si="1"/>
        <v>32720.7</v>
      </c>
      <c r="E37" s="28">
        <f t="shared" si="2"/>
        <v>1123410.7</v>
      </c>
      <c r="F37" s="35">
        <v>1176800</v>
      </c>
      <c r="G37" s="35">
        <f t="shared" si="0"/>
        <v>86110</v>
      </c>
      <c r="H37" s="27">
        <f t="shared" si="3"/>
        <v>104.75242936532473</v>
      </c>
      <c r="I37" s="29">
        <f t="shared" si="4"/>
        <v>561705.35</v>
      </c>
      <c r="J37" s="30">
        <f t="shared" si="5"/>
        <v>209.50485873064946</v>
      </c>
      <c r="K37" s="3">
        <v>3</v>
      </c>
      <c r="L37" s="3" t="s">
        <v>26</v>
      </c>
      <c r="M37" s="4" t="s">
        <v>80</v>
      </c>
    </row>
    <row r="38" spans="1:13" ht="23.25" hidden="1" customHeight="1">
      <c r="A38" s="25">
        <v>31</v>
      </c>
      <c r="B38" s="34" t="s">
        <v>81</v>
      </c>
      <c r="C38" s="35">
        <v>3100000</v>
      </c>
      <c r="D38" s="36">
        <f t="shared" si="1"/>
        <v>93000</v>
      </c>
      <c r="E38" s="28">
        <f t="shared" si="2"/>
        <v>3193000</v>
      </c>
      <c r="F38" s="35">
        <v>2295000</v>
      </c>
      <c r="G38" s="35">
        <f t="shared" si="0"/>
        <v>-805000</v>
      </c>
      <c r="H38" s="27">
        <f t="shared" si="3"/>
        <v>71.875978703413722</v>
      </c>
      <c r="I38" s="29">
        <f t="shared" si="4"/>
        <v>1596500</v>
      </c>
      <c r="J38" s="30">
        <f t="shared" si="5"/>
        <v>143.75195740682744</v>
      </c>
      <c r="K38" s="3">
        <v>3</v>
      </c>
      <c r="L38" s="3" t="s">
        <v>77</v>
      </c>
      <c r="M38" s="4" t="s">
        <v>80</v>
      </c>
    </row>
    <row r="39" spans="1:13" s="62" customFormat="1" ht="23.25" hidden="1" customHeight="1">
      <c r="A39" s="21">
        <v>32</v>
      </c>
      <c r="B39" s="26" t="s">
        <v>82</v>
      </c>
      <c r="C39" s="27">
        <v>1850000</v>
      </c>
      <c r="D39" s="28">
        <f t="shared" si="1"/>
        <v>55500</v>
      </c>
      <c r="E39" s="28">
        <f t="shared" si="2"/>
        <v>1905500</v>
      </c>
      <c r="F39" s="27">
        <v>2761064</v>
      </c>
      <c r="G39" s="27">
        <f t="shared" si="0"/>
        <v>911064</v>
      </c>
      <c r="H39" s="27">
        <f t="shared" si="3"/>
        <v>144.8997113618473</v>
      </c>
      <c r="I39" s="29">
        <f t="shared" si="4"/>
        <v>952750</v>
      </c>
      <c r="J39" s="30">
        <f t="shared" si="5"/>
        <v>289.79942272369459</v>
      </c>
      <c r="K39" s="31">
        <v>3</v>
      </c>
      <c r="L39" s="31" t="s">
        <v>83</v>
      </c>
      <c r="M39" s="61" t="s">
        <v>84</v>
      </c>
    </row>
    <row r="40" spans="1:13" ht="23.25" hidden="1" customHeight="1">
      <c r="A40" s="25">
        <v>33</v>
      </c>
      <c r="B40" s="34" t="s">
        <v>85</v>
      </c>
      <c r="C40" s="35">
        <v>99609277</v>
      </c>
      <c r="D40" s="36">
        <f t="shared" si="1"/>
        <v>2988278.31</v>
      </c>
      <c r="E40" s="28">
        <f t="shared" si="2"/>
        <v>102597555.31</v>
      </c>
      <c r="F40" s="35">
        <v>49745476.859999999</v>
      </c>
      <c r="G40" s="35">
        <f t="shared" si="0"/>
        <v>-49863800.140000001</v>
      </c>
      <c r="H40" s="27">
        <f t="shared" si="3"/>
        <v>48.486025529256835</v>
      </c>
      <c r="I40" s="29">
        <f t="shared" si="4"/>
        <v>51298777.655000001</v>
      </c>
      <c r="J40" s="30">
        <f t="shared" si="5"/>
        <v>96.972051058513671</v>
      </c>
      <c r="K40" s="3">
        <v>3</v>
      </c>
      <c r="L40" s="3" t="s">
        <v>26</v>
      </c>
      <c r="M40" s="38"/>
    </row>
    <row r="41" spans="1:13" ht="23.25" hidden="1" customHeight="1">
      <c r="A41" s="21">
        <v>34</v>
      </c>
      <c r="B41" s="34" t="s">
        <v>86</v>
      </c>
      <c r="C41" s="35">
        <v>124563586.66</v>
      </c>
      <c r="D41" s="36">
        <f t="shared" si="1"/>
        <v>3736907.5998</v>
      </c>
      <c r="E41" s="28">
        <f t="shared" si="2"/>
        <v>128300494.2598</v>
      </c>
      <c r="F41" s="35">
        <v>176183879.46000001</v>
      </c>
      <c r="G41" s="35">
        <f t="shared" si="0"/>
        <v>51620292.800000012</v>
      </c>
      <c r="H41" s="27">
        <f t="shared" si="3"/>
        <v>137.32127882784249</v>
      </c>
      <c r="I41" s="29">
        <f t="shared" si="4"/>
        <v>64150247.129900001</v>
      </c>
      <c r="J41" s="30">
        <f t="shared" si="5"/>
        <v>274.64255765568498</v>
      </c>
      <c r="K41" s="3">
        <v>3</v>
      </c>
      <c r="L41" s="3" t="s">
        <v>26</v>
      </c>
      <c r="M41" s="38"/>
    </row>
    <row r="42" spans="1:13" ht="46.8">
      <c r="A42" s="25">
        <v>35</v>
      </c>
      <c r="B42" s="34" t="s">
        <v>87</v>
      </c>
      <c r="C42" s="35">
        <v>52882095.740000002</v>
      </c>
      <c r="D42" s="36">
        <f t="shared" si="1"/>
        <v>1586462.8722000001</v>
      </c>
      <c r="E42" s="28">
        <f t="shared" si="2"/>
        <v>54468558.612199999</v>
      </c>
      <c r="F42" s="35">
        <v>36891299.659999996</v>
      </c>
      <c r="G42" s="35">
        <f t="shared" si="0"/>
        <v>-15990796.080000006</v>
      </c>
      <c r="H42" s="27">
        <f t="shared" si="3"/>
        <v>67.729531678367181</v>
      </c>
      <c r="I42" s="29">
        <f t="shared" si="4"/>
        <v>27234279.3061</v>
      </c>
      <c r="J42" s="30">
        <f t="shared" si="5"/>
        <v>135.45906335673436</v>
      </c>
      <c r="K42" s="3">
        <v>1</v>
      </c>
      <c r="L42" s="3" t="s">
        <v>88</v>
      </c>
      <c r="M42" s="38"/>
    </row>
    <row r="43" spans="1:13" s="49" customFormat="1" hidden="1">
      <c r="A43" s="41">
        <v>36</v>
      </c>
      <c r="B43" s="42" t="s">
        <v>89</v>
      </c>
      <c r="C43" s="45">
        <v>0</v>
      </c>
      <c r="D43" s="44">
        <f t="shared" si="1"/>
        <v>0</v>
      </c>
      <c r="E43" s="44">
        <v>1</v>
      </c>
      <c r="F43" s="45">
        <v>0</v>
      </c>
      <c r="G43" s="45">
        <f t="shared" si="0"/>
        <v>0</v>
      </c>
      <c r="H43" s="45">
        <f t="shared" si="3"/>
        <v>0</v>
      </c>
      <c r="I43" s="44">
        <f t="shared" si="4"/>
        <v>0.5</v>
      </c>
      <c r="J43" s="46">
        <f t="shared" si="5"/>
        <v>0</v>
      </c>
      <c r="K43" s="47">
        <v>2</v>
      </c>
      <c r="L43" s="47" t="s">
        <v>90</v>
      </c>
      <c r="M43" s="48" t="s">
        <v>75</v>
      </c>
    </row>
    <row r="44" spans="1:13" s="33" customFormat="1" ht="23.25" hidden="1" customHeight="1">
      <c r="A44" s="25">
        <v>37</v>
      </c>
      <c r="B44" s="26" t="s">
        <v>91</v>
      </c>
      <c r="C44" s="27">
        <v>1</v>
      </c>
      <c r="D44" s="28">
        <f t="shared" si="1"/>
        <v>0.03</v>
      </c>
      <c r="E44" s="28">
        <v>1</v>
      </c>
      <c r="F44" s="27">
        <v>0</v>
      </c>
      <c r="G44" s="27">
        <f t="shared" si="0"/>
        <v>-1</v>
      </c>
      <c r="H44" s="27">
        <f t="shared" si="3"/>
        <v>0</v>
      </c>
      <c r="I44" s="29">
        <f t="shared" si="4"/>
        <v>0.5</v>
      </c>
      <c r="J44" s="30">
        <f t="shared" si="5"/>
        <v>0</v>
      </c>
      <c r="K44" s="31">
        <v>3</v>
      </c>
      <c r="L44" s="31" t="s">
        <v>83</v>
      </c>
      <c r="M44" s="32" t="s">
        <v>92</v>
      </c>
    </row>
    <row r="45" spans="1:13" ht="23.25" customHeight="1">
      <c r="A45" s="21">
        <v>38</v>
      </c>
      <c r="B45" s="34" t="s">
        <v>93</v>
      </c>
      <c r="C45" s="35">
        <v>217125007.53999999</v>
      </c>
      <c r="D45" s="36">
        <f t="shared" si="1"/>
        <v>6513750.2262000004</v>
      </c>
      <c r="E45" s="28">
        <f t="shared" si="2"/>
        <v>223638757.76620001</v>
      </c>
      <c r="F45" s="35">
        <v>204949344.66999999</v>
      </c>
      <c r="G45" s="35">
        <f t="shared" si="0"/>
        <v>-12175662.870000005</v>
      </c>
      <c r="H45" s="27">
        <f t="shared" si="3"/>
        <v>91.643034828632622</v>
      </c>
      <c r="I45" s="29">
        <f t="shared" si="4"/>
        <v>111819378.8831</v>
      </c>
      <c r="J45" s="30">
        <f t="shared" si="5"/>
        <v>183.28606965726524</v>
      </c>
      <c r="K45" s="3">
        <v>1</v>
      </c>
      <c r="L45" s="3" t="s">
        <v>71</v>
      </c>
      <c r="M45" s="38"/>
    </row>
    <row r="46" spans="1:13" ht="23.25" hidden="1" customHeight="1">
      <c r="A46" s="25">
        <v>39</v>
      </c>
      <c r="B46" s="34" t="s">
        <v>94</v>
      </c>
      <c r="C46" s="35">
        <v>71000</v>
      </c>
      <c r="D46" s="36">
        <f t="shared" si="1"/>
        <v>2130</v>
      </c>
      <c r="E46" s="28">
        <v>1</v>
      </c>
      <c r="F46" s="35">
        <v>0</v>
      </c>
      <c r="G46" s="35">
        <f t="shared" si="0"/>
        <v>-71000</v>
      </c>
      <c r="H46" s="27">
        <f t="shared" si="3"/>
        <v>0</v>
      </c>
      <c r="I46" s="29">
        <f t="shared" si="4"/>
        <v>0.5</v>
      </c>
      <c r="J46" s="30">
        <f t="shared" si="5"/>
        <v>0</v>
      </c>
      <c r="K46" s="3">
        <v>4</v>
      </c>
      <c r="L46" s="3" t="s">
        <v>95</v>
      </c>
      <c r="M46" s="38"/>
    </row>
    <row r="47" spans="1:13" ht="23.25" customHeight="1">
      <c r="A47" s="21">
        <v>40</v>
      </c>
      <c r="B47" s="34" t="s">
        <v>96</v>
      </c>
      <c r="C47" s="35">
        <v>178379957.53999999</v>
      </c>
      <c r="D47" s="36">
        <f t="shared" si="1"/>
        <v>5351398.7262000004</v>
      </c>
      <c r="E47" s="28">
        <f t="shared" si="2"/>
        <v>183731356.26620001</v>
      </c>
      <c r="F47" s="35">
        <v>197473420.97</v>
      </c>
      <c r="G47" s="35">
        <f t="shared" si="0"/>
        <v>19093463.430000007</v>
      </c>
      <c r="H47" s="27">
        <f t="shared" si="3"/>
        <v>107.47943355073792</v>
      </c>
      <c r="I47" s="29">
        <f t="shared" si="4"/>
        <v>91865678.133100003</v>
      </c>
      <c r="J47" s="30">
        <f t="shared" si="5"/>
        <v>214.95886710147585</v>
      </c>
      <c r="K47" s="3">
        <v>4</v>
      </c>
      <c r="L47" s="3" t="s">
        <v>73</v>
      </c>
      <c r="M47" s="38"/>
    </row>
    <row r="48" spans="1:13" hidden="1">
      <c r="A48" s="25">
        <v>41</v>
      </c>
      <c r="B48" s="34" t="s">
        <v>97</v>
      </c>
      <c r="C48" s="35">
        <v>192653515.31</v>
      </c>
      <c r="D48" s="36">
        <f t="shared" si="1"/>
        <v>5779605.4593000002</v>
      </c>
      <c r="E48" s="36">
        <f t="shared" si="2"/>
        <v>198433120.76930001</v>
      </c>
      <c r="F48" s="35">
        <v>136295449.81</v>
      </c>
      <c r="G48" s="35">
        <f t="shared" si="0"/>
        <v>-56358065.5</v>
      </c>
      <c r="H48" s="27">
        <f t="shared" si="3"/>
        <v>68.685836961894182</v>
      </c>
      <c r="I48" s="29">
        <f t="shared" si="4"/>
        <v>99216560.384650007</v>
      </c>
      <c r="J48" s="30">
        <f t="shared" si="5"/>
        <v>137.37167392378836</v>
      </c>
      <c r="K48" s="3">
        <v>2</v>
      </c>
      <c r="M48" s="38"/>
    </row>
    <row r="49" spans="1:14" ht="23.25" hidden="1" customHeight="1">
      <c r="A49" s="21">
        <v>42</v>
      </c>
      <c r="B49" s="34" t="s">
        <v>98</v>
      </c>
      <c r="C49" s="35">
        <v>198062331.02000001</v>
      </c>
      <c r="D49" s="36">
        <f t="shared" si="1"/>
        <v>5941869.9306000005</v>
      </c>
      <c r="E49" s="28">
        <f t="shared" si="2"/>
        <v>204004200.9506</v>
      </c>
      <c r="F49" s="35">
        <v>226088082.96000001</v>
      </c>
      <c r="G49" s="35">
        <f t="shared" si="0"/>
        <v>28025751.939999998</v>
      </c>
      <c r="H49" s="27">
        <f t="shared" si="3"/>
        <v>110.8252094351467</v>
      </c>
      <c r="I49" s="29">
        <f t="shared" si="4"/>
        <v>102002100.4753</v>
      </c>
      <c r="J49" s="30">
        <f t="shared" si="5"/>
        <v>221.65041887029341</v>
      </c>
      <c r="K49" s="3">
        <v>3</v>
      </c>
      <c r="L49" s="3" t="s">
        <v>77</v>
      </c>
      <c r="M49" s="38"/>
    </row>
    <row r="50" spans="1:14" ht="23.25" hidden="1" customHeight="1">
      <c r="A50" s="25">
        <v>43</v>
      </c>
      <c r="B50" s="34" t="s">
        <v>99</v>
      </c>
      <c r="C50" s="35">
        <v>62875426.479999997</v>
      </c>
      <c r="D50" s="36">
        <f t="shared" si="1"/>
        <v>1886262.7944</v>
      </c>
      <c r="E50" s="28">
        <f t="shared" si="2"/>
        <v>64761689.274399996</v>
      </c>
      <c r="F50" s="35">
        <v>99410373.180000007</v>
      </c>
      <c r="G50" s="35">
        <f t="shared" si="0"/>
        <v>36534946.70000001</v>
      </c>
      <c r="H50" s="27">
        <f t="shared" si="3"/>
        <v>153.50182228692492</v>
      </c>
      <c r="I50" s="29">
        <f t="shared" si="4"/>
        <v>32380844.637199998</v>
      </c>
      <c r="J50" s="30">
        <f t="shared" si="5"/>
        <v>307.00364457384984</v>
      </c>
      <c r="K50" s="3">
        <v>3</v>
      </c>
      <c r="L50" s="3" t="s">
        <v>26</v>
      </c>
      <c r="M50" s="38"/>
    </row>
    <row r="51" spans="1:14" ht="23.25" hidden="1" customHeight="1">
      <c r="A51" s="21">
        <v>44</v>
      </c>
      <c r="B51" s="34" t="s">
        <v>100</v>
      </c>
      <c r="C51" s="35">
        <v>1275000</v>
      </c>
      <c r="D51" s="36">
        <f t="shared" si="1"/>
        <v>38250</v>
      </c>
      <c r="E51" s="28">
        <f t="shared" si="2"/>
        <v>1313250</v>
      </c>
      <c r="F51" s="35">
        <v>1250000</v>
      </c>
      <c r="G51" s="35">
        <f t="shared" si="0"/>
        <v>-25000</v>
      </c>
      <c r="H51" s="27">
        <f t="shared" si="3"/>
        <v>95.183704549781083</v>
      </c>
      <c r="I51" s="29">
        <f t="shared" si="4"/>
        <v>656625</v>
      </c>
      <c r="J51" s="30">
        <f t="shared" si="5"/>
        <v>190.36740909956217</v>
      </c>
      <c r="K51" s="3">
        <v>3</v>
      </c>
      <c r="L51" s="3" t="s">
        <v>35</v>
      </c>
      <c r="M51" s="4" t="s">
        <v>101</v>
      </c>
    </row>
    <row r="52" spans="1:14" s="33" customFormat="1" ht="23.25" hidden="1" customHeight="1">
      <c r="A52" s="25">
        <v>45</v>
      </c>
      <c r="B52" s="26" t="s">
        <v>102</v>
      </c>
      <c r="C52" s="27">
        <v>6380000</v>
      </c>
      <c r="D52" s="28">
        <f t="shared" si="1"/>
        <v>191400</v>
      </c>
      <c r="E52" s="28">
        <f t="shared" si="2"/>
        <v>6571400</v>
      </c>
      <c r="F52" s="27">
        <v>6605000</v>
      </c>
      <c r="G52" s="27">
        <f t="shared" si="0"/>
        <v>225000</v>
      </c>
      <c r="H52" s="27">
        <f t="shared" si="3"/>
        <v>100.51130657089813</v>
      </c>
      <c r="I52" s="29">
        <f t="shared" si="4"/>
        <v>3285700</v>
      </c>
      <c r="J52" s="30">
        <f t="shared" si="5"/>
        <v>201.02261314179626</v>
      </c>
      <c r="K52" s="31">
        <v>3</v>
      </c>
      <c r="L52" s="31" t="s">
        <v>47</v>
      </c>
      <c r="M52" s="32" t="s">
        <v>39</v>
      </c>
    </row>
    <row r="53" spans="1:14" s="33" customFormat="1" ht="23.25" hidden="1" customHeight="1">
      <c r="A53" s="21">
        <v>46</v>
      </c>
      <c r="B53" s="26" t="s">
        <v>103</v>
      </c>
      <c r="C53" s="27">
        <v>210000</v>
      </c>
      <c r="D53" s="28">
        <f t="shared" si="1"/>
        <v>6300</v>
      </c>
      <c r="E53" s="28">
        <f t="shared" si="2"/>
        <v>216300</v>
      </c>
      <c r="F53" s="27">
        <v>40000</v>
      </c>
      <c r="G53" s="27">
        <f t="shared" si="0"/>
        <v>-170000</v>
      </c>
      <c r="H53" s="27">
        <f t="shared" si="3"/>
        <v>18.492834026814609</v>
      </c>
      <c r="I53" s="29">
        <f t="shared" si="4"/>
        <v>108150</v>
      </c>
      <c r="J53" s="30">
        <f t="shared" si="5"/>
        <v>36.985668053629219</v>
      </c>
      <c r="K53" s="31">
        <v>3</v>
      </c>
      <c r="L53" s="31" t="s">
        <v>47</v>
      </c>
      <c r="M53" s="32" t="s">
        <v>101</v>
      </c>
      <c r="N53" s="62"/>
    </row>
    <row r="54" spans="1:14" ht="23.25" hidden="1" customHeight="1">
      <c r="A54" s="25">
        <v>47</v>
      </c>
      <c r="B54" s="34" t="s">
        <v>104</v>
      </c>
      <c r="C54" s="35">
        <v>1600000</v>
      </c>
      <c r="D54" s="36">
        <f t="shared" si="1"/>
        <v>48000</v>
      </c>
      <c r="E54" s="28">
        <f t="shared" si="2"/>
        <v>1648000</v>
      </c>
      <c r="F54" s="35">
        <v>2980000</v>
      </c>
      <c r="G54" s="35">
        <f t="shared" si="0"/>
        <v>1380000</v>
      </c>
      <c r="H54" s="27">
        <f t="shared" si="3"/>
        <v>180.82524271844659</v>
      </c>
      <c r="I54" s="29">
        <f t="shared" si="4"/>
        <v>824000</v>
      </c>
      <c r="J54" s="30">
        <f t="shared" si="5"/>
        <v>361.65048543689318</v>
      </c>
      <c r="K54" s="3">
        <v>3</v>
      </c>
      <c r="L54" s="3" t="s">
        <v>35</v>
      </c>
      <c r="M54" s="4" t="s">
        <v>101</v>
      </c>
    </row>
    <row r="55" spans="1:14" ht="23.25" hidden="1" customHeight="1">
      <c r="A55" s="21">
        <v>48</v>
      </c>
      <c r="B55" s="34" t="s">
        <v>105</v>
      </c>
      <c r="C55" s="35">
        <v>59597259.939999998</v>
      </c>
      <c r="D55" s="36">
        <f t="shared" si="1"/>
        <v>1787917.7981999998</v>
      </c>
      <c r="E55" s="28">
        <f t="shared" si="2"/>
        <v>61385177.738199994</v>
      </c>
      <c r="F55" s="35">
        <v>62485069.890000001</v>
      </c>
      <c r="G55" s="35">
        <f t="shared" si="0"/>
        <v>2887809.950000003</v>
      </c>
      <c r="H55" s="27">
        <f t="shared" si="3"/>
        <v>101.79178784248359</v>
      </c>
      <c r="I55" s="29">
        <f t="shared" si="4"/>
        <v>30692588.869099997</v>
      </c>
      <c r="J55" s="30">
        <f t="shared" si="5"/>
        <v>203.58357568496717</v>
      </c>
      <c r="K55" s="3">
        <v>4</v>
      </c>
      <c r="L55" s="3" t="s">
        <v>73</v>
      </c>
      <c r="M55" s="38"/>
    </row>
    <row r="56" spans="1:14" s="49" customFormat="1" ht="23.25" hidden="1" customHeight="1">
      <c r="A56" s="41">
        <v>49</v>
      </c>
      <c r="B56" s="42" t="s">
        <v>106</v>
      </c>
      <c r="C56" s="45">
        <v>3464874.5</v>
      </c>
      <c r="D56" s="44">
        <f t="shared" si="1"/>
        <v>103946.235</v>
      </c>
      <c r="E56" s="44">
        <f t="shared" si="2"/>
        <v>3568820.7349999999</v>
      </c>
      <c r="F56" s="45">
        <v>0</v>
      </c>
      <c r="G56" s="45">
        <f t="shared" si="0"/>
        <v>-3464874.5</v>
      </c>
      <c r="H56" s="45">
        <f t="shared" si="3"/>
        <v>0</v>
      </c>
      <c r="I56" s="44">
        <f t="shared" si="4"/>
        <v>1784410.3674999999</v>
      </c>
      <c r="J56" s="46">
        <f t="shared" si="5"/>
        <v>0</v>
      </c>
      <c r="K56" s="47">
        <v>4</v>
      </c>
      <c r="L56" s="47"/>
      <c r="M56" s="63"/>
    </row>
    <row r="57" spans="1:14" ht="23.25" hidden="1" customHeight="1">
      <c r="A57" s="21">
        <v>50</v>
      </c>
      <c r="B57" s="34" t="s">
        <v>107</v>
      </c>
      <c r="C57" s="35">
        <v>961983000.15999997</v>
      </c>
      <c r="D57" s="36">
        <f>C57*3/100</f>
        <v>28859490.004799999</v>
      </c>
      <c r="E57" s="28">
        <f t="shared" si="2"/>
        <v>990842490.16479993</v>
      </c>
      <c r="F57" s="35">
        <v>833629403.85000002</v>
      </c>
      <c r="G57" s="35">
        <f t="shared" si="0"/>
        <v>-128353596.30999994</v>
      </c>
      <c r="H57" s="27">
        <f t="shared" si="3"/>
        <v>84.133392756637662</v>
      </c>
      <c r="I57" s="29">
        <f t="shared" si="4"/>
        <v>495421245.08239996</v>
      </c>
      <c r="J57" s="30">
        <f t="shared" si="5"/>
        <v>168.26678551327532</v>
      </c>
      <c r="K57" s="3">
        <v>1</v>
      </c>
      <c r="L57" s="3" t="s">
        <v>88</v>
      </c>
      <c r="M57" s="38"/>
    </row>
    <row r="58" spans="1:14" ht="23.25" hidden="1" customHeight="1">
      <c r="A58" s="25">
        <v>51</v>
      </c>
      <c r="B58" s="34" t="s">
        <v>108</v>
      </c>
      <c r="C58" s="35">
        <v>20000</v>
      </c>
      <c r="D58" s="36">
        <f t="shared" si="1"/>
        <v>600</v>
      </c>
      <c r="E58" s="28">
        <f t="shared" si="2"/>
        <v>20600</v>
      </c>
      <c r="F58" s="35">
        <v>35000</v>
      </c>
      <c r="G58" s="35">
        <f t="shared" si="0"/>
        <v>15000</v>
      </c>
      <c r="H58" s="27">
        <f t="shared" si="3"/>
        <v>169.90291262135923</v>
      </c>
      <c r="I58" s="29">
        <f t="shared" si="4"/>
        <v>10300</v>
      </c>
      <c r="J58" s="30">
        <f t="shared" si="5"/>
        <v>339.80582524271847</v>
      </c>
      <c r="K58" s="3">
        <v>1</v>
      </c>
      <c r="L58" s="3" t="s">
        <v>109</v>
      </c>
      <c r="M58" s="38"/>
    </row>
    <row r="59" spans="1:14" ht="23.25" hidden="1" customHeight="1">
      <c r="A59" s="21">
        <v>52</v>
      </c>
      <c r="B59" s="34" t="s">
        <v>110</v>
      </c>
      <c r="C59" s="35">
        <v>38403860.270000003</v>
      </c>
      <c r="D59" s="36">
        <f t="shared" si="1"/>
        <v>1152115.8081</v>
      </c>
      <c r="E59" s="28">
        <f t="shared" si="2"/>
        <v>39555976.078100003</v>
      </c>
      <c r="F59" s="35">
        <v>52054089.700000003</v>
      </c>
      <c r="G59" s="35">
        <f t="shared" si="0"/>
        <v>13650229.43</v>
      </c>
      <c r="H59" s="27">
        <f t="shared" si="3"/>
        <v>131.59601875889373</v>
      </c>
      <c r="I59" s="29">
        <f t="shared" si="4"/>
        <v>19777988.039050002</v>
      </c>
      <c r="J59" s="30">
        <f t="shared" si="5"/>
        <v>263.19203751778747</v>
      </c>
      <c r="K59" s="3">
        <v>1</v>
      </c>
      <c r="L59" s="3" t="s">
        <v>51</v>
      </c>
      <c r="M59" s="38"/>
    </row>
    <row r="60" spans="1:14" hidden="1">
      <c r="A60" s="25">
        <v>53</v>
      </c>
      <c r="B60" s="34" t="s">
        <v>111</v>
      </c>
      <c r="C60" s="35">
        <v>422993308.38</v>
      </c>
      <c r="D60" s="36">
        <f t="shared" si="1"/>
        <v>12689799.251399999</v>
      </c>
      <c r="E60" s="36">
        <f t="shared" si="2"/>
        <v>435683107.63139999</v>
      </c>
      <c r="F60" s="35">
        <v>352824645.56999999</v>
      </c>
      <c r="G60" s="35">
        <f t="shared" si="0"/>
        <v>-70168662.810000002</v>
      </c>
      <c r="H60" s="27">
        <f t="shared" si="3"/>
        <v>80.981942928230183</v>
      </c>
      <c r="I60" s="29">
        <f t="shared" si="4"/>
        <v>217841553.81569999</v>
      </c>
      <c r="J60" s="30">
        <f t="shared" si="5"/>
        <v>161.96388585646037</v>
      </c>
      <c r="K60" s="3">
        <v>2</v>
      </c>
      <c r="L60" s="3" t="s">
        <v>33</v>
      </c>
      <c r="M60" s="38"/>
    </row>
    <row r="61" spans="1:14" hidden="1">
      <c r="A61" s="21">
        <v>54</v>
      </c>
      <c r="B61" s="34" t="s">
        <v>112</v>
      </c>
      <c r="C61" s="35">
        <v>1</v>
      </c>
      <c r="D61" s="36">
        <f t="shared" si="1"/>
        <v>0.03</v>
      </c>
      <c r="E61" s="36">
        <v>1</v>
      </c>
      <c r="F61" s="35">
        <v>200000</v>
      </c>
      <c r="G61" s="35">
        <f t="shared" si="0"/>
        <v>199999</v>
      </c>
      <c r="H61" s="27">
        <f t="shared" si="3"/>
        <v>20000000</v>
      </c>
      <c r="I61" s="29">
        <f t="shared" si="4"/>
        <v>0.5</v>
      </c>
      <c r="J61" s="30">
        <f t="shared" si="5"/>
        <v>40000000</v>
      </c>
      <c r="K61" s="3">
        <v>1</v>
      </c>
      <c r="M61" s="38"/>
    </row>
    <row r="62" spans="1:14" ht="23.25" hidden="1" customHeight="1">
      <c r="A62" s="25">
        <v>55</v>
      </c>
      <c r="B62" s="34" t="s">
        <v>113</v>
      </c>
      <c r="C62" s="35">
        <v>13852799</v>
      </c>
      <c r="D62" s="36">
        <f t="shared" si="1"/>
        <v>415583.97</v>
      </c>
      <c r="E62" s="28">
        <f t="shared" si="2"/>
        <v>14268382.970000001</v>
      </c>
      <c r="F62" s="35">
        <v>12637497.35</v>
      </c>
      <c r="G62" s="35">
        <f t="shared" si="0"/>
        <v>-1215301.6500000004</v>
      </c>
      <c r="H62" s="27">
        <f t="shared" si="3"/>
        <v>88.569933793976375</v>
      </c>
      <c r="I62" s="29">
        <f t="shared" si="4"/>
        <v>7134191.4850000003</v>
      </c>
      <c r="J62" s="30">
        <f t="shared" si="5"/>
        <v>177.13986758795275</v>
      </c>
      <c r="K62" s="3">
        <v>3</v>
      </c>
      <c r="L62" s="3" t="s">
        <v>26</v>
      </c>
      <c r="M62" s="38"/>
    </row>
    <row r="63" spans="1:14" ht="49.5" hidden="1" customHeight="1">
      <c r="A63" s="21">
        <v>56</v>
      </c>
      <c r="B63" s="34" t="s">
        <v>114</v>
      </c>
      <c r="C63" s="35">
        <v>3532176</v>
      </c>
      <c r="D63" s="36">
        <f t="shared" si="1"/>
        <v>105965.28</v>
      </c>
      <c r="E63" s="28">
        <f t="shared" si="2"/>
        <v>3638141.28</v>
      </c>
      <c r="F63" s="35">
        <v>6555788.7599999998</v>
      </c>
      <c r="G63" s="35">
        <f t="shared" si="0"/>
        <v>3023612.76</v>
      </c>
      <c r="H63" s="27">
        <f t="shared" si="3"/>
        <v>180.19610167530382</v>
      </c>
      <c r="I63" s="29">
        <f t="shared" si="4"/>
        <v>1819070.64</v>
      </c>
      <c r="J63" s="30">
        <f t="shared" si="5"/>
        <v>360.39220335060764</v>
      </c>
      <c r="K63" s="3">
        <v>1</v>
      </c>
      <c r="L63" s="3" t="s">
        <v>71</v>
      </c>
    </row>
    <row r="64" spans="1:14" s="33" customFormat="1" ht="23.25" hidden="1" customHeight="1">
      <c r="A64" s="25">
        <v>57</v>
      </c>
      <c r="B64" s="26" t="s">
        <v>115</v>
      </c>
      <c r="C64" s="27">
        <v>1074000</v>
      </c>
      <c r="D64" s="28">
        <f t="shared" si="1"/>
        <v>32220</v>
      </c>
      <c r="E64" s="28">
        <f t="shared" si="2"/>
        <v>1106220</v>
      </c>
      <c r="F64" s="27">
        <v>505000</v>
      </c>
      <c r="G64" s="27">
        <f t="shared" si="0"/>
        <v>-569000</v>
      </c>
      <c r="H64" s="27">
        <f t="shared" si="3"/>
        <v>45.650955506138018</v>
      </c>
      <c r="I64" s="29">
        <f t="shared" si="4"/>
        <v>553110</v>
      </c>
      <c r="J64" s="30">
        <f t="shared" si="5"/>
        <v>91.301911012276037</v>
      </c>
      <c r="K64" s="31">
        <v>3</v>
      </c>
      <c r="L64" s="31" t="s">
        <v>47</v>
      </c>
      <c r="M64" s="50"/>
    </row>
    <row r="65" spans="1:13" s="33" customFormat="1" ht="23.25" hidden="1" customHeight="1">
      <c r="A65" s="21">
        <v>58</v>
      </c>
      <c r="B65" s="26" t="s">
        <v>116</v>
      </c>
      <c r="C65" s="27">
        <v>530000</v>
      </c>
      <c r="D65" s="28">
        <f t="shared" si="1"/>
        <v>15900</v>
      </c>
      <c r="E65" s="28">
        <f t="shared" si="2"/>
        <v>545900</v>
      </c>
      <c r="F65" s="27">
        <v>31420</v>
      </c>
      <c r="G65" s="35">
        <f t="shared" si="0"/>
        <v>-498580</v>
      </c>
      <c r="H65" s="27">
        <f t="shared" si="3"/>
        <v>5.7556328997984982</v>
      </c>
      <c r="I65" s="29">
        <f t="shared" si="4"/>
        <v>272950</v>
      </c>
      <c r="J65" s="30">
        <f t="shared" si="5"/>
        <v>11.511265799596996</v>
      </c>
      <c r="K65" s="31">
        <v>3</v>
      </c>
      <c r="L65" s="31" t="s">
        <v>83</v>
      </c>
      <c r="M65" s="32" t="s">
        <v>117</v>
      </c>
    </row>
    <row r="66" spans="1:13" ht="23.25" hidden="1" customHeight="1">
      <c r="A66" s="25">
        <v>59</v>
      </c>
      <c r="B66" s="34" t="s">
        <v>118</v>
      </c>
      <c r="C66" s="35">
        <v>537010</v>
      </c>
      <c r="D66" s="36">
        <f t="shared" si="1"/>
        <v>16110.3</v>
      </c>
      <c r="E66" s="28">
        <f t="shared" si="2"/>
        <v>553120.30000000005</v>
      </c>
      <c r="F66" s="35">
        <v>405560</v>
      </c>
      <c r="G66" s="35">
        <f t="shared" si="0"/>
        <v>-131450</v>
      </c>
      <c r="H66" s="27">
        <f t="shared" si="3"/>
        <v>73.322204952521176</v>
      </c>
      <c r="I66" s="29">
        <f t="shared" si="4"/>
        <v>276560.15000000002</v>
      </c>
      <c r="J66" s="30">
        <f t="shared" si="5"/>
        <v>146.64440990504235</v>
      </c>
      <c r="K66" s="3">
        <v>1</v>
      </c>
      <c r="L66" s="64" t="s">
        <v>109</v>
      </c>
      <c r="M66" s="38"/>
    </row>
    <row r="67" spans="1:13" s="33" customFormat="1" ht="23.25" hidden="1" customHeight="1">
      <c r="A67" s="21">
        <v>60</v>
      </c>
      <c r="B67" s="26" t="s">
        <v>119</v>
      </c>
      <c r="C67" s="27">
        <v>910000</v>
      </c>
      <c r="D67" s="28">
        <f t="shared" si="1"/>
        <v>27300</v>
      </c>
      <c r="E67" s="28">
        <f t="shared" si="2"/>
        <v>937300</v>
      </c>
      <c r="F67" s="27">
        <v>1035000</v>
      </c>
      <c r="G67" s="27">
        <f t="shared" si="0"/>
        <v>125000</v>
      </c>
      <c r="H67" s="27">
        <f t="shared" si="3"/>
        <v>110.42355702549877</v>
      </c>
      <c r="I67" s="29">
        <f t="shared" si="4"/>
        <v>468650</v>
      </c>
      <c r="J67" s="30">
        <f t="shared" si="5"/>
        <v>220.84711405099753</v>
      </c>
      <c r="K67" s="31">
        <v>1</v>
      </c>
      <c r="L67" s="31" t="s">
        <v>61</v>
      </c>
      <c r="M67" s="32" t="s">
        <v>78</v>
      </c>
    </row>
    <row r="68" spans="1:13" s="33" customFormat="1" ht="23.25" hidden="1" customHeight="1">
      <c r="A68" s="25">
        <v>61</v>
      </c>
      <c r="B68" s="26" t="s">
        <v>120</v>
      </c>
      <c r="C68" s="27">
        <v>1696250</v>
      </c>
      <c r="D68" s="28">
        <f t="shared" si="1"/>
        <v>50887.5</v>
      </c>
      <c r="E68" s="28">
        <f t="shared" si="2"/>
        <v>1747137.5</v>
      </c>
      <c r="F68" s="27">
        <v>1824700</v>
      </c>
      <c r="G68" s="27">
        <f t="shared" si="0"/>
        <v>128450</v>
      </c>
      <c r="H68" s="27">
        <f t="shared" si="3"/>
        <v>104.43940445442902</v>
      </c>
      <c r="I68" s="29">
        <f t="shared" si="4"/>
        <v>873568.75</v>
      </c>
      <c r="J68" s="30">
        <f t="shared" si="5"/>
        <v>208.87880890885805</v>
      </c>
      <c r="K68" s="31">
        <v>3</v>
      </c>
      <c r="L68" s="31" t="s">
        <v>35</v>
      </c>
      <c r="M68" s="32" t="s">
        <v>121</v>
      </c>
    </row>
    <row r="69" spans="1:13" s="33" customFormat="1" ht="23.25" hidden="1" customHeight="1">
      <c r="A69" s="25">
        <v>62</v>
      </c>
      <c r="B69" s="26" t="s">
        <v>122</v>
      </c>
      <c r="C69" s="27">
        <v>1</v>
      </c>
      <c r="D69" s="28">
        <f t="shared" si="1"/>
        <v>0.03</v>
      </c>
      <c r="E69" s="28">
        <v>1</v>
      </c>
      <c r="F69" s="27">
        <v>0</v>
      </c>
      <c r="G69" s="27">
        <f t="shared" si="0"/>
        <v>-1</v>
      </c>
      <c r="H69" s="27">
        <f t="shared" si="3"/>
        <v>0</v>
      </c>
      <c r="I69" s="29">
        <f t="shared" si="4"/>
        <v>0.5</v>
      </c>
      <c r="J69" s="30">
        <f t="shared" si="5"/>
        <v>0</v>
      </c>
      <c r="K69" s="31">
        <v>3</v>
      </c>
      <c r="L69" s="31" t="s">
        <v>47</v>
      </c>
      <c r="M69" s="32" t="s">
        <v>123</v>
      </c>
    </row>
    <row r="70" spans="1:13" hidden="1">
      <c r="A70" s="25">
        <v>63</v>
      </c>
      <c r="B70" s="34" t="s">
        <v>124</v>
      </c>
      <c r="C70" s="35">
        <v>600000</v>
      </c>
      <c r="D70" s="36">
        <f t="shared" si="1"/>
        <v>18000</v>
      </c>
      <c r="E70" s="36">
        <f t="shared" ref="E70:E106" si="6">C70+D70</f>
        <v>618000</v>
      </c>
      <c r="F70" s="35">
        <v>0</v>
      </c>
      <c r="G70" s="35">
        <f t="shared" si="0"/>
        <v>-600000</v>
      </c>
      <c r="H70" s="27">
        <f t="shared" si="3"/>
        <v>0</v>
      </c>
      <c r="I70" s="29">
        <f t="shared" si="4"/>
        <v>309000</v>
      </c>
      <c r="J70" s="30">
        <f t="shared" si="5"/>
        <v>0</v>
      </c>
      <c r="K70" s="3">
        <v>2</v>
      </c>
      <c r="L70" s="3" t="s">
        <v>90</v>
      </c>
      <c r="M70" s="38"/>
    </row>
    <row r="71" spans="1:13" s="33" customFormat="1" ht="23.25" hidden="1" customHeight="1">
      <c r="A71" s="21">
        <v>64</v>
      </c>
      <c r="B71" s="26" t="s">
        <v>125</v>
      </c>
      <c r="C71" s="27">
        <v>2526000</v>
      </c>
      <c r="D71" s="28">
        <f t="shared" si="1"/>
        <v>75780</v>
      </c>
      <c r="E71" s="28">
        <f t="shared" si="6"/>
        <v>2601780</v>
      </c>
      <c r="F71" s="27">
        <v>2615000</v>
      </c>
      <c r="G71" s="27">
        <f t="shared" si="0"/>
        <v>89000</v>
      </c>
      <c r="H71" s="27">
        <f t="shared" si="3"/>
        <v>100.50811367602181</v>
      </c>
      <c r="I71" s="29">
        <f t="shared" si="4"/>
        <v>1300890</v>
      </c>
      <c r="J71" s="30">
        <f t="shared" si="5"/>
        <v>201.01622735204361</v>
      </c>
      <c r="K71" s="31">
        <v>4</v>
      </c>
      <c r="L71" s="31" t="s">
        <v>37</v>
      </c>
      <c r="M71" s="32" t="s">
        <v>78</v>
      </c>
    </row>
    <row r="72" spans="1:13" ht="23.25" hidden="1" customHeight="1">
      <c r="A72" s="25">
        <v>65</v>
      </c>
      <c r="B72" s="34" t="s">
        <v>126</v>
      </c>
      <c r="C72" s="35">
        <v>110262383</v>
      </c>
      <c r="D72" s="36">
        <f t="shared" si="1"/>
        <v>3307871.49</v>
      </c>
      <c r="E72" s="28">
        <f t="shared" si="6"/>
        <v>113570254.48999999</v>
      </c>
      <c r="F72" s="35">
        <v>129458701</v>
      </c>
      <c r="G72" s="35">
        <f t="shared" ref="G72:G103" si="7">F72-C72</f>
        <v>19196318</v>
      </c>
      <c r="H72" s="27">
        <f t="shared" si="3"/>
        <v>113.9899717415875</v>
      </c>
      <c r="I72" s="29">
        <f t="shared" si="4"/>
        <v>56785127.244999997</v>
      </c>
      <c r="J72" s="30">
        <f t="shared" si="5"/>
        <v>227.97994348317499</v>
      </c>
      <c r="K72" s="3">
        <v>1</v>
      </c>
      <c r="L72" s="3" t="s">
        <v>127</v>
      </c>
      <c r="M72" s="38"/>
    </row>
    <row r="73" spans="1:13" ht="51.75" hidden="1" customHeight="1">
      <c r="A73" s="21">
        <v>66</v>
      </c>
      <c r="B73" s="34" t="s">
        <v>128</v>
      </c>
      <c r="C73" s="35">
        <v>3329194816.1199999</v>
      </c>
      <c r="D73" s="36">
        <f t="shared" si="1"/>
        <v>99875844.483600006</v>
      </c>
      <c r="E73" s="28">
        <f t="shared" si="6"/>
        <v>3429070660.6036</v>
      </c>
      <c r="F73" s="35">
        <v>1778815192.4300001</v>
      </c>
      <c r="G73" s="35">
        <f t="shared" si="7"/>
        <v>-1550379623.6899998</v>
      </c>
      <c r="H73" s="27">
        <f t="shared" ref="H73:H106" si="8">F73*100/E73</f>
        <v>51.874556359153161</v>
      </c>
      <c r="I73" s="29">
        <f t="shared" ref="I73:I106" si="9">E73/2</f>
        <v>1714535330.3018</v>
      </c>
      <c r="J73" s="30">
        <f t="shared" ref="J73:J106" si="10">F73*100/I73</f>
        <v>103.74911271830632</v>
      </c>
      <c r="K73" s="3">
        <v>1</v>
      </c>
      <c r="L73" s="3" t="s">
        <v>51</v>
      </c>
      <c r="M73" s="38"/>
    </row>
    <row r="74" spans="1:13" ht="48" hidden="1" customHeight="1">
      <c r="A74" s="25">
        <v>67</v>
      </c>
      <c r="B74" s="34" t="s">
        <v>129</v>
      </c>
      <c r="C74" s="35">
        <v>290350988.77999997</v>
      </c>
      <c r="D74" s="36">
        <f t="shared" si="1"/>
        <v>8710529.6634</v>
      </c>
      <c r="E74" s="28">
        <f t="shared" si="6"/>
        <v>299061518.44339997</v>
      </c>
      <c r="F74" s="35">
        <v>271378416.24000001</v>
      </c>
      <c r="G74" s="35">
        <f t="shared" si="7"/>
        <v>-18972572.539999962</v>
      </c>
      <c r="H74" s="27">
        <f t="shared" si="8"/>
        <v>90.743341922595349</v>
      </c>
      <c r="I74" s="29">
        <f t="shared" si="9"/>
        <v>149530759.22169998</v>
      </c>
      <c r="J74" s="30">
        <f t="shared" si="10"/>
        <v>181.4866838451907</v>
      </c>
      <c r="K74" s="3">
        <v>1</v>
      </c>
      <c r="L74" s="3" t="s">
        <v>88</v>
      </c>
      <c r="M74" s="38"/>
    </row>
    <row r="75" spans="1:13" ht="23.25" hidden="1" customHeight="1">
      <c r="A75" s="21">
        <v>68</v>
      </c>
      <c r="B75" s="34" t="s">
        <v>130</v>
      </c>
      <c r="C75" s="35">
        <v>16634234066.450001</v>
      </c>
      <c r="D75" s="36">
        <f t="shared" si="1"/>
        <v>499027021.99350005</v>
      </c>
      <c r="E75" s="28">
        <f t="shared" si="6"/>
        <v>17133261088.443501</v>
      </c>
      <c r="F75" s="35">
        <v>16093730827.41</v>
      </c>
      <c r="G75" s="35">
        <f t="shared" si="7"/>
        <v>-540503239.04000092</v>
      </c>
      <c r="H75" s="27">
        <f t="shared" si="8"/>
        <v>93.932677172971637</v>
      </c>
      <c r="I75" s="29">
        <f t="shared" si="9"/>
        <v>8566630544.2217503</v>
      </c>
      <c r="J75" s="30">
        <f t="shared" si="10"/>
        <v>187.86535434594327</v>
      </c>
      <c r="K75" s="3">
        <v>1</v>
      </c>
      <c r="L75" s="3" t="s">
        <v>88</v>
      </c>
      <c r="M75" s="38"/>
    </row>
    <row r="76" spans="1:13" ht="23.25" hidden="1" customHeight="1">
      <c r="A76" s="25">
        <v>69</v>
      </c>
      <c r="B76" s="34" t="s">
        <v>131</v>
      </c>
      <c r="C76" s="35">
        <v>428948</v>
      </c>
      <c r="D76" s="36">
        <f t="shared" si="1"/>
        <v>12868.44</v>
      </c>
      <c r="E76" s="28">
        <f t="shared" si="6"/>
        <v>441816.44</v>
      </c>
      <c r="F76" s="35">
        <v>885883</v>
      </c>
      <c r="G76" s="35">
        <f t="shared" si="7"/>
        <v>456935</v>
      </c>
      <c r="H76" s="27">
        <f t="shared" si="8"/>
        <v>200.50928842756508</v>
      </c>
      <c r="I76" s="29">
        <f t="shared" si="9"/>
        <v>220908.22</v>
      </c>
      <c r="J76" s="30">
        <f t="shared" si="10"/>
        <v>401.01857685513016</v>
      </c>
      <c r="K76" s="3">
        <v>1</v>
      </c>
      <c r="L76" s="3" t="s">
        <v>71</v>
      </c>
      <c r="M76" s="38"/>
    </row>
    <row r="77" spans="1:13" ht="23.25" hidden="1" customHeight="1">
      <c r="A77" s="21">
        <v>70</v>
      </c>
      <c r="B77" s="34" t="s">
        <v>132</v>
      </c>
      <c r="C77" s="35">
        <v>943868030.71000004</v>
      </c>
      <c r="D77" s="36">
        <f t="shared" si="1"/>
        <v>28316040.921300001</v>
      </c>
      <c r="E77" s="28">
        <f t="shared" si="6"/>
        <v>972184071.63130009</v>
      </c>
      <c r="F77" s="35">
        <v>927179491.59000003</v>
      </c>
      <c r="G77" s="35">
        <f t="shared" si="7"/>
        <v>-16688539.120000005</v>
      </c>
      <c r="H77" s="27">
        <f t="shared" si="8"/>
        <v>95.370775827896097</v>
      </c>
      <c r="I77" s="29">
        <f t="shared" si="9"/>
        <v>486092035.81565005</v>
      </c>
      <c r="J77" s="30">
        <f t="shared" si="10"/>
        <v>190.74155165579219</v>
      </c>
      <c r="K77" s="3">
        <v>1</v>
      </c>
      <c r="L77" s="3" t="s">
        <v>88</v>
      </c>
      <c r="M77" s="38"/>
    </row>
    <row r="78" spans="1:13" ht="23.25" hidden="1" customHeight="1">
      <c r="A78" s="25">
        <v>71</v>
      </c>
      <c r="B78" s="34" t="s">
        <v>133</v>
      </c>
      <c r="C78" s="40">
        <v>85864121.060000002</v>
      </c>
      <c r="D78" s="36">
        <f t="shared" si="1"/>
        <v>2575923.6318000001</v>
      </c>
      <c r="E78" s="28">
        <f t="shared" si="6"/>
        <v>88440044.691799998</v>
      </c>
      <c r="F78" s="40">
        <v>120476772.56</v>
      </c>
      <c r="G78" s="40">
        <f t="shared" si="7"/>
        <v>34612651.5</v>
      </c>
      <c r="H78" s="37">
        <f t="shared" si="8"/>
        <v>136.22423301553397</v>
      </c>
      <c r="I78" s="29">
        <f t="shared" si="9"/>
        <v>44220022.345899999</v>
      </c>
      <c r="J78" s="30">
        <f t="shared" si="10"/>
        <v>272.44846603106794</v>
      </c>
      <c r="K78" s="3">
        <v>1</v>
      </c>
      <c r="L78" s="3" t="s">
        <v>127</v>
      </c>
      <c r="M78" s="38"/>
    </row>
    <row r="79" spans="1:13" ht="23.25" hidden="1" customHeight="1">
      <c r="A79" s="21">
        <v>72</v>
      </c>
      <c r="B79" s="34" t="s">
        <v>134</v>
      </c>
      <c r="C79" s="35">
        <v>672757256.86000001</v>
      </c>
      <c r="D79" s="36">
        <f t="shared" si="1"/>
        <v>20182717.705800001</v>
      </c>
      <c r="E79" s="28">
        <f t="shared" si="6"/>
        <v>692939974.56580007</v>
      </c>
      <c r="F79" s="35">
        <v>298968447.19999999</v>
      </c>
      <c r="G79" s="35">
        <f t="shared" si="7"/>
        <v>-373788809.66000003</v>
      </c>
      <c r="H79" s="27">
        <f t="shared" si="8"/>
        <v>43.144927147165269</v>
      </c>
      <c r="I79" s="29">
        <f t="shared" si="9"/>
        <v>346469987.28290004</v>
      </c>
      <c r="J79" s="30">
        <f t="shared" si="10"/>
        <v>86.289854294330539</v>
      </c>
      <c r="K79" s="3">
        <v>1</v>
      </c>
      <c r="L79" s="3" t="s">
        <v>51</v>
      </c>
      <c r="M79" s="38"/>
    </row>
    <row r="80" spans="1:13" ht="23.25" hidden="1" customHeight="1">
      <c r="A80" s="25">
        <v>73</v>
      </c>
      <c r="B80" s="34" t="s">
        <v>135</v>
      </c>
      <c r="C80" s="35">
        <v>4055945645.5500002</v>
      </c>
      <c r="D80" s="36">
        <f t="shared" si="1"/>
        <v>121678369.36650002</v>
      </c>
      <c r="E80" s="28">
        <f t="shared" si="6"/>
        <v>4177624014.9165001</v>
      </c>
      <c r="F80" s="35">
        <v>3958920132.3000002</v>
      </c>
      <c r="G80" s="35">
        <f t="shared" si="7"/>
        <v>-97025513.25</v>
      </c>
      <c r="H80" s="27">
        <f t="shared" si="8"/>
        <v>94.764873960997861</v>
      </c>
      <c r="I80" s="29">
        <f t="shared" si="9"/>
        <v>2088812007.45825</v>
      </c>
      <c r="J80" s="30">
        <f t="shared" si="10"/>
        <v>189.52974792199572</v>
      </c>
      <c r="K80" s="3">
        <v>1</v>
      </c>
      <c r="L80" s="3" t="s">
        <v>88</v>
      </c>
      <c r="M80" s="38"/>
    </row>
    <row r="81" spans="1:13" ht="23.25" hidden="1" customHeight="1">
      <c r="A81" s="21">
        <v>74</v>
      </c>
      <c r="B81" s="34" t="s">
        <v>136</v>
      </c>
      <c r="C81" s="35">
        <v>2907378.6</v>
      </c>
      <c r="D81" s="36">
        <f t="shared" si="1"/>
        <v>87221.358000000007</v>
      </c>
      <c r="E81" s="28">
        <f t="shared" si="6"/>
        <v>2994599.9580000001</v>
      </c>
      <c r="F81" s="35">
        <v>4666657.8499999996</v>
      </c>
      <c r="G81" s="35">
        <f t="shared" si="7"/>
        <v>1759279.2499999995</v>
      </c>
      <c r="H81" s="27">
        <f t="shared" si="8"/>
        <v>155.83576823118352</v>
      </c>
      <c r="I81" s="29">
        <f t="shared" si="9"/>
        <v>1497299.9790000001</v>
      </c>
      <c r="J81" s="30">
        <f t="shared" si="10"/>
        <v>311.67153646236704</v>
      </c>
      <c r="K81" s="3">
        <v>3</v>
      </c>
      <c r="L81" s="3" t="s">
        <v>26</v>
      </c>
    </row>
    <row r="82" spans="1:13" ht="23.25" hidden="1" customHeight="1">
      <c r="A82" s="25">
        <v>75</v>
      </c>
      <c r="B82" s="34" t="s">
        <v>137</v>
      </c>
      <c r="C82" s="35">
        <v>21439406.32</v>
      </c>
      <c r="D82" s="36">
        <f t="shared" si="1"/>
        <v>643182.18960000004</v>
      </c>
      <c r="E82" s="28">
        <f t="shared" si="6"/>
        <v>22082588.509599999</v>
      </c>
      <c r="F82" s="35">
        <v>26490566.5</v>
      </c>
      <c r="G82" s="35">
        <f t="shared" si="7"/>
        <v>5051160.18</v>
      </c>
      <c r="H82" s="27">
        <f t="shared" si="8"/>
        <v>119.9613283038975</v>
      </c>
      <c r="I82" s="29">
        <f t="shared" si="9"/>
        <v>11041294.254799999</v>
      </c>
      <c r="J82" s="30">
        <f t="shared" si="10"/>
        <v>239.92265660779501</v>
      </c>
      <c r="K82" s="3">
        <v>1</v>
      </c>
      <c r="L82" s="3" t="s">
        <v>51</v>
      </c>
      <c r="M82" s="38"/>
    </row>
    <row r="83" spans="1:13" ht="26.25" hidden="1" customHeight="1">
      <c r="A83" s="21">
        <v>76</v>
      </c>
      <c r="B83" s="34" t="s">
        <v>138</v>
      </c>
      <c r="C83" s="35">
        <v>76710</v>
      </c>
      <c r="D83" s="36">
        <f t="shared" si="1"/>
        <v>2301.3000000000002</v>
      </c>
      <c r="E83" s="28">
        <f t="shared" si="6"/>
        <v>79011.3</v>
      </c>
      <c r="F83" s="35">
        <v>0</v>
      </c>
      <c r="G83" s="35">
        <f t="shared" si="7"/>
        <v>-76710</v>
      </c>
      <c r="H83" s="27">
        <f t="shared" si="8"/>
        <v>0</v>
      </c>
      <c r="I83" s="29">
        <f t="shared" si="9"/>
        <v>39505.65</v>
      </c>
      <c r="J83" s="30">
        <f t="shared" si="10"/>
        <v>0</v>
      </c>
      <c r="K83" s="3">
        <v>1</v>
      </c>
      <c r="L83" s="64" t="s">
        <v>109</v>
      </c>
      <c r="M83" s="38"/>
    </row>
    <row r="84" spans="1:13" s="62" customFormat="1" ht="45.75" hidden="1" customHeight="1">
      <c r="A84" s="41">
        <v>77</v>
      </c>
      <c r="B84" s="42" t="s">
        <v>139</v>
      </c>
      <c r="C84" s="45">
        <v>7300</v>
      </c>
      <c r="D84" s="44">
        <f t="shared" si="1"/>
        <v>219</v>
      </c>
      <c r="E84" s="44">
        <f t="shared" si="6"/>
        <v>7519</v>
      </c>
      <c r="F84" s="45">
        <v>0</v>
      </c>
      <c r="G84" s="45">
        <f t="shared" si="7"/>
        <v>-7300</v>
      </c>
      <c r="H84" s="65">
        <f t="shared" si="8"/>
        <v>0</v>
      </c>
      <c r="I84" s="66">
        <f t="shared" si="9"/>
        <v>3759.5</v>
      </c>
      <c r="J84" s="30">
        <f t="shared" si="10"/>
        <v>0</v>
      </c>
      <c r="K84" s="60">
        <v>1</v>
      </c>
      <c r="L84" s="67" t="s">
        <v>109</v>
      </c>
      <c r="M84" s="61"/>
    </row>
    <row r="85" spans="1:13" ht="23.25" hidden="1" customHeight="1">
      <c r="A85" s="21">
        <v>78</v>
      </c>
      <c r="B85" s="34" t="s">
        <v>140</v>
      </c>
      <c r="C85" s="35">
        <v>50000</v>
      </c>
      <c r="D85" s="36">
        <f t="shared" si="1"/>
        <v>1500</v>
      </c>
      <c r="E85" s="28">
        <f t="shared" si="6"/>
        <v>51500</v>
      </c>
      <c r="F85" s="35">
        <v>45000</v>
      </c>
      <c r="G85" s="35">
        <f t="shared" si="7"/>
        <v>-5000</v>
      </c>
      <c r="H85" s="27">
        <f t="shared" si="8"/>
        <v>87.378640776699029</v>
      </c>
      <c r="I85" s="29">
        <f t="shared" si="9"/>
        <v>25750</v>
      </c>
      <c r="J85" s="30">
        <f t="shared" si="10"/>
        <v>174.75728155339806</v>
      </c>
      <c r="K85" s="3">
        <v>1</v>
      </c>
      <c r="L85" s="3" t="s">
        <v>127</v>
      </c>
    </row>
    <row r="86" spans="1:13" ht="23.25" hidden="1" customHeight="1">
      <c r="A86" s="25">
        <v>79</v>
      </c>
      <c r="B86" s="34" t="s">
        <v>141</v>
      </c>
      <c r="C86" s="35">
        <v>2348600</v>
      </c>
      <c r="D86" s="36">
        <f t="shared" si="1"/>
        <v>70458</v>
      </c>
      <c r="E86" s="28">
        <f t="shared" si="6"/>
        <v>2419058</v>
      </c>
      <c r="F86" s="35">
        <v>2058567.23</v>
      </c>
      <c r="G86" s="35">
        <f t="shared" si="7"/>
        <v>-290032.77</v>
      </c>
      <c r="H86" s="27">
        <f t="shared" si="8"/>
        <v>85.09788645001484</v>
      </c>
      <c r="I86" s="29">
        <f t="shared" si="9"/>
        <v>1209529</v>
      </c>
      <c r="J86" s="30">
        <f t="shared" si="10"/>
        <v>170.19577290002968</v>
      </c>
      <c r="K86" s="3">
        <v>1</v>
      </c>
      <c r="L86" s="3" t="s">
        <v>127</v>
      </c>
      <c r="M86" s="38"/>
    </row>
    <row r="87" spans="1:13" ht="23.25" hidden="1" customHeight="1">
      <c r="A87" s="21">
        <v>80</v>
      </c>
      <c r="B87" s="34" t="s">
        <v>142</v>
      </c>
      <c r="C87" s="35">
        <v>971000</v>
      </c>
      <c r="D87" s="36">
        <f t="shared" si="1"/>
        <v>29130</v>
      </c>
      <c r="E87" s="28">
        <f t="shared" si="6"/>
        <v>1000130</v>
      </c>
      <c r="F87" s="35">
        <v>1191000</v>
      </c>
      <c r="G87" s="35">
        <f t="shared" si="7"/>
        <v>220000</v>
      </c>
      <c r="H87" s="27">
        <f t="shared" si="8"/>
        <v>119.08451901252838</v>
      </c>
      <c r="I87" s="29">
        <f t="shared" si="9"/>
        <v>500065</v>
      </c>
      <c r="J87" s="30">
        <f t="shared" si="10"/>
        <v>238.16903802505675</v>
      </c>
      <c r="K87" s="3">
        <v>1</v>
      </c>
      <c r="L87" s="3" t="s">
        <v>71</v>
      </c>
      <c r="M87" s="38"/>
    </row>
    <row r="88" spans="1:13" s="33" customFormat="1" ht="23.25" hidden="1" customHeight="1">
      <c r="A88" s="25">
        <v>81</v>
      </c>
      <c r="B88" s="26" t="s">
        <v>143</v>
      </c>
      <c r="C88" s="27">
        <v>108730</v>
      </c>
      <c r="D88" s="28">
        <f t="shared" si="1"/>
        <v>3261.9</v>
      </c>
      <c r="E88" s="28">
        <f t="shared" si="6"/>
        <v>111991.9</v>
      </c>
      <c r="F88" s="27">
        <v>28500</v>
      </c>
      <c r="G88" s="27">
        <f t="shared" si="7"/>
        <v>-80230</v>
      </c>
      <c r="H88" s="27">
        <f t="shared" si="8"/>
        <v>25.448269026599245</v>
      </c>
      <c r="I88" s="29">
        <f t="shared" si="9"/>
        <v>55995.95</v>
      </c>
      <c r="J88" s="30">
        <f t="shared" si="10"/>
        <v>50.896538053198491</v>
      </c>
      <c r="K88" s="31">
        <v>3</v>
      </c>
      <c r="L88" s="31" t="s">
        <v>77</v>
      </c>
      <c r="M88" s="32" t="s">
        <v>144</v>
      </c>
    </row>
    <row r="89" spans="1:13" s="49" customFormat="1" ht="23.25" hidden="1" customHeight="1">
      <c r="A89" s="41">
        <v>82</v>
      </c>
      <c r="B89" s="42" t="s">
        <v>145</v>
      </c>
      <c r="C89" s="45">
        <v>0</v>
      </c>
      <c r="D89" s="44">
        <f t="shared" si="1"/>
        <v>0</v>
      </c>
      <c r="E89" s="44">
        <v>1</v>
      </c>
      <c r="F89" s="45">
        <v>0</v>
      </c>
      <c r="G89" s="45">
        <f t="shared" si="7"/>
        <v>0</v>
      </c>
      <c r="H89" s="45">
        <f t="shared" si="8"/>
        <v>0</v>
      </c>
      <c r="I89" s="44">
        <f t="shared" si="9"/>
        <v>0.5</v>
      </c>
      <c r="J89" s="46">
        <f t="shared" si="10"/>
        <v>0</v>
      </c>
      <c r="K89" s="47">
        <v>3</v>
      </c>
      <c r="L89" s="47" t="s">
        <v>77</v>
      </c>
      <c r="M89" s="48" t="s">
        <v>123</v>
      </c>
    </row>
    <row r="90" spans="1:13" ht="22.5" hidden="1" customHeight="1">
      <c r="A90" s="25">
        <v>83</v>
      </c>
      <c r="B90" s="34" t="s">
        <v>146</v>
      </c>
      <c r="C90" s="35">
        <v>231000</v>
      </c>
      <c r="D90" s="36">
        <f t="shared" si="1"/>
        <v>6930</v>
      </c>
      <c r="E90" s="28">
        <f t="shared" si="6"/>
        <v>237930</v>
      </c>
      <c r="F90" s="35">
        <v>231000</v>
      </c>
      <c r="G90" s="35">
        <f t="shared" si="7"/>
        <v>0</v>
      </c>
      <c r="H90" s="27">
        <f t="shared" si="8"/>
        <v>97.087378640776706</v>
      </c>
      <c r="I90" s="29">
        <f t="shared" si="9"/>
        <v>118965</v>
      </c>
      <c r="J90" s="68">
        <f t="shared" si="10"/>
        <v>194.17475728155341</v>
      </c>
      <c r="K90" s="3">
        <v>1</v>
      </c>
      <c r="L90" s="3" t="s">
        <v>147</v>
      </c>
      <c r="M90" s="4" t="s">
        <v>148</v>
      </c>
    </row>
    <row r="91" spans="1:13" s="62" customFormat="1" ht="23.25" hidden="1" customHeight="1">
      <c r="A91" s="21">
        <v>84</v>
      </c>
      <c r="B91" s="57" t="s">
        <v>149</v>
      </c>
      <c r="C91" s="27">
        <v>1</v>
      </c>
      <c r="D91" s="28">
        <f t="shared" si="1"/>
        <v>0.03</v>
      </c>
      <c r="E91" s="59">
        <v>1</v>
      </c>
      <c r="F91" s="58">
        <v>0</v>
      </c>
      <c r="G91" s="58">
        <f t="shared" si="7"/>
        <v>-1</v>
      </c>
      <c r="H91" s="27">
        <f t="shared" si="8"/>
        <v>0</v>
      </c>
      <c r="I91" s="29">
        <f t="shared" si="9"/>
        <v>0.5</v>
      </c>
      <c r="J91" s="68">
        <f t="shared" si="10"/>
        <v>0</v>
      </c>
      <c r="K91" s="60">
        <v>3</v>
      </c>
      <c r="L91" s="60" t="s">
        <v>26</v>
      </c>
      <c r="M91" s="61" t="s">
        <v>150</v>
      </c>
    </row>
    <row r="92" spans="1:13" ht="23.25" hidden="1" customHeight="1">
      <c r="A92" s="25">
        <v>85</v>
      </c>
      <c r="B92" s="34" t="s">
        <v>151</v>
      </c>
      <c r="C92" s="35">
        <v>30434471.030000001</v>
      </c>
      <c r="D92" s="36">
        <f t="shared" si="1"/>
        <v>913034.13089999999</v>
      </c>
      <c r="E92" s="28">
        <f t="shared" si="6"/>
        <v>31347505.1609</v>
      </c>
      <c r="F92" s="35">
        <v>32283419.899999999</v>
      </c>
      <c r="G92" s="35">
        <f t="shared" si="7"/>
        <v>1848948.8699999973</v>
      </c>
      <c r="H92" s="27">
        <f t="shared" si="8"/>
        <v>102.98561156397024</v>
      </c>
      <c r="I92" s="29">
        <f t="shared" si="9"/>
        <v>15673752.58045</v>
      </c>
      <c r="J92" s="68">
        <f t="shared" si="10"/>
        <v>205.97122312794048</v>
      </c>
      <c r="K92" s="3">
        <v>1</v>
      </c>
      <c r="L92" s="3" t="s">
        <v>127</v>
      </c>
      <c r="M92" s="38"/>
    </row>
    <row r="93" spans="1:13" s="62" customFormat="1" ht="23.25" hidden="1" customHeight="1">
      <c r="A93" s="21">
        <v>86</v>
      </c>
      <c r="B93" s="26" t="s">
        <v>152</v>
      </c>
      <c r="C93" s="27">
        <v>1</v>
      </c>
      <c r="D93" s="28">
        <f t="shared" si="1"/>
        <v>0.03</v>
      </c>
      <c r="E93" s="28">
        <v>1</v>
      </c>
      <c r="F93" s="58">
        <v>0</v>
      </c>
      <c r="G93" s="27">
        <f t="shared" si="7"/>
        <v>-1</v>
      </c>
      <c r="H93" s="27">
        <f t="shared" si="8"/>
        <v>0</v>
      </c>
      <c r="I93" s="29">
        <f t="shared" si="9"/>
        <v>0.5</v>
      </c>
      <c r="J93" s="68">
        <f t="shared" si="10"/>
        <v>0</v>
      </c>
      <c r="K93" s="31">
        <v>3</v>
      </c>
      <c r="L93" s="31" t="s">
        <v>26</v>
      </c>
      <c r="M93" s="61" t="s">
        <v>153</v>
      </c>
    </row>
    <row r="94" spans="1:13" hidden="1">
      <c r="A94" s="25">
        <v>87</v>
      </c>
      <c r="B94" s="34" t="s">
        <v>154</v>
      </c>
      <c r="C94" s="35">
        <v>978087</v>
      </c>
      <c r="D94" s="36">
        <f t="shared" si="1"/>
        <v>29342.61</v>
      </c>
      <c r="E94" s="36">
        <f t="shared" si="6"/>
        <v>1007429.61</v>
      </c>
      <c r="F94" s="35">
        <v>270997</v>
      </c>
      <c r="G94" s="35">
        <f t="shared" si="7"/>
        <v>-707090</v>
      </c>
      <c r="H94" s="27">
        <f t="shared" si="8"/>
        <v>26.899844645225386</v>
      </c>
      <c r="I94" s="29">
        <f t="shared" si="9"/>
        <v>503714.80499999999</v>
      </c>
      <c r="J94" s="68">
        <f t="shared" si="10"/>
        <v>53.799689290450772</v>
      </c>
      <c r="K94" s="3">
        <v>2</v>
      </c>
      <c r="M94" s="38"/>
    </row>
    <row r="95" spans="1:13" ht="23.25" hidden="1" customHeight="1">
      <c r="A95" s="21">
        <v>88</v>
      </c>
      <c r="B95" s="34" t="s">
        <v>155</v>
      </c>
      <c r="C95" s="35">
        <v>8604436.1899999995</v>
      </c>
      <c r="D95" s="36">
        <f t="shared" si="1"/>
        <v>258133.0857</v>
      </c>
      <c r="E95" s="28">
        <f t="shared" si="6"/>
        <v>8862569.2756999992</v>
      </c>
      <c r="F95" s="35">
        <v>4981559.92</v>
      </c>
      <c r="G95" s="35">
        <f t="shared" si="7"/>
        <v>-3622876.2699999996</v>
      </c>
      <c r="H95" s="27">
        <f t="shared" si="8"/>
        <v>56.208981448063632</v>
      </c>
      <c r="I95" s="29">
        <f t="shared" si="9"/>
        <v>4431284.6378499996</v>
      </c>
      <c r="J95" s="68">
        <f t="shared" si="10"/>
        <v>112.41796289612726</v>
      </c>
      <c r="K95" s="3">
        <v>4</v>
      </c>
      <c r="L95" s="3" t="s">
        <v>73</v>
      </c>
      <c r="M95" s="38"/>
    </row>
    <row r="96" spans="1:13" ht="23.25" hidden="1" customHeight="1">
      <c r="A96" s="25">
        <v>89</v>
      </c>
      <c r="B96" s="34" t="s">
        <v>156</v>
      </c>
      <c r="C96" s="35">
        <v>300881887.13999999</v>
      </c>
      <c r="D96" s="36">
        <f t="shared" si="1"/>
        <v>9026456.6141999997</v>
      </c>
      <c r="E96" s="28">
        <f t="shared" si="6"/>
        <v>309908343.75419998</v>
      </c>
      <c r="F96" s="35">
        <v>285571862.76999998</v>
      </c>
      <c r="G96" s="35">
        <f t="shared" si="7"/>
        <v>-15310024.370000005</v>
      </c>
      <c r="H96" s="27">
        <f t="shared" si="8"/>
        <v>92.147200462759344</v>
      </c>
      <c r="I96" s="29">
        <f t="shared" si="9"/>
        <v>154954171.87709999</v>
      </c>
      <c r="J96" s="68">
        <f t="shared" si="10"/>
        <v>184.29440092551869</v>
      </c>
      <c r="K96" s="3">
        <v>1</v>
      </c>
      <c r="L96" s="3" t="s">
        <v>51</v>
      </c>
      <c r="M96" s="38"/>
    </row>
    <row r="97" spans="1:13" ht="23.25" hidden="1" customHeight="1">
      <c r="A97" s="21">
        <v>90</v>
      </c>
      <c r="B97" s="34" t="s">
        <v>157</v>
      </c>
      <c r="C97" s="35">
        <v>126920</v>
      </c>
      <c r="D97" s="36">
        <f t="shared" si="1"/>
        <v>3807.6</v>
      </c>
      <c r="E97" s="28">
        <f t="shared" si="6"/>
        <v>130727.6</v>
      </c>
      <c r="F97" s="35">
        <v>595209</v>
      </c>
      <c r="G97" s="35">
        <f t="shared" si="7"/>
        <v>468289</v>
      </c>
      <c r="H97" s="27">
        <f t="shared" si="8"/>
        <v>455.30477114243661</v>
      </c>
      <c r="I97" s="29">
        <f t="shared" si="9"/>
        <v>65363.8</v>
      </c>
      <c r="J97" s="68">
        <f t="shared" si="10"/>
        <v>910.60954228487321</v>
      </c>
      <c r="K97" s="3">
        <v>4</v>
      </c>
      <c r="L97" s="3" t="s">
        <v>95</v>
      </c>
      <c r="M97" s="38"/>
    </row>
    <row r="98" spans="1:13" s="33" customFormat="1" ht="23.25" hidden="1" customHeight="1">
      <c r="A98" s="25">
        <v>91</v>
      </c>
      <c r="B98" s="26" t="s">
        <v>158</v>
      </c>
      <c r="C98" s="27">
        <v>20000</v>
      </c>
      <c r="D98" s="28">
        <f t="shared" si="1"/>
        <v>600</v>
      </c>
      <c r="E98" s="28">
        <f t="shared" si="6"/>
        <v>20600</v>
      </c>
      <c r="F98" s="27">
        <v>36000</v>
      </c>
      <c r="G98" s="27">
        <f t="shared" si="7"/>
        <v>16000</v>
      </c>
      <c r="H98" s="27">
        <f t="shared" si="8"/>
        <v>174.75728155339806</v>
      </c>
      <c r="I98" s="29">
        <f t="shared" si="9"/>
        <v>10300</v>
      </c>
      <c r="J98" s="68">
        <f t="shared" si="10"/>
        <v>349.51456310679612</v>
      </c>
      <c r="K98" s="31">
        <v>4</v>
      </c>
      <c r="L98" s="31" t="s">
        <v>45</v>
      </c>
      <c r="M98" s="50"/>
    </row>
    <row r="99" spans="1:13" ht="23.25" hidden="1" customHeight="1">
      <c r="A99" s="21">
        <v>92</v>
      </c>
      <c r="B99" s="34" t="s">
        <v>159</v>
      </c>
      <c r="C99" s="35">
        <v>2120945.38</v>
      </c>
      <c r="D99" s="36">
        <f t="shared" si="1"/>
        <v>63628.361399999994</v>
      </c>
      <c r="E99" s="28">
        <f t="shared" si="6"/>
        <v>2184573.7413999997</v>
      </c>
      <c r="F99" s="35">
        <v>2430435.84</v>
      </c>
      <c r="G99" s="35">
        <f t="shared" si="7"/>
        <v>309490.45999999996</v>
      </c>
      <c r="H99" s="27">
        <f t="shared" si="8"/>
        <v>111.25446552527167</v>
      </c>
      <c r="I99" s="29">
        <f t="shared" si="9"/>
        <v>1092286.8706999999</v>
      </c>
      <c r="J99" s="68">
        <f t="shared" si="10"/>
        <v>222.50893105054334</v>
      </c>
      <c r="K99" s="3">
        <v>1</v>
      </c>
      <c r="L99" s="3" t="s">
        <v>127</v>
      </c>
      <c r="M99" s="38"/>
    </row>
    <row r="100" spans="1:13" s="33" customFormat="1" ht="23.25" hidden="1" customHeight="1">
      <c r="A100" s="25">
        <v>93</v>
      </c>
      <c r="B100" s="26" t="s">
        <v>160</v>
      </c>
      <c r="C100" s="27">
        <v>1</v>
      </c>
      <c r="D100" s="28">
        <f t="shared" si="1"/>
        <v>0.03</v>
      </c>
      <c r="E100" s="28">
        <v>1</v>
      </c>
      <c r="F100" s="27">
        <v>0</v>
      </c>
      <c r="G100" s="27">
        <f t="shared" si="7"/>
        <v>-1</v>
      </c>
      <c r="H100" s="27">
        <f t="shared" si="8"/>
        <v>0</v>
      </c>
      <c r="I100" s="29">
        <f t="shared" si="9"/>
        <v>0.5</v>
      </c>
      <c r="J100" s="68">
        <f t="shared" si="10"/>
        <v>0</v>
      </c>
      <c r="K100" s="31">
        <v>3</v>
      </c>
      <c r="L100" s="31" t="s">
        <v>26</v>
      </c>
      <c r="M100" s="32" t="s">
        <v>150</v>
      </c>
    </row>
    <row r="101" spans="1:13" ht="23.25" hidden="1" customHeight="1">
      <c r="A101" s="21">
        <v>94</v>
      </c>
      <c r="B101" s="34" t="s">
        <v>161</v>
      </c>
      <c r="C101" s="35">
        <v>1957112.86</v>
      </c>
      <c r="D101" s="36">
        <f t="shared" si="1"/>
        <v>58713.385800000004</v>
      </c>
      <c r="E101" s="28">
        <f t="shared" si="6"/>
        <v>2015826.2458000001</v>
      </c>
      <c r="F101" s="35">
        <v>1966390.63</v>
      </c>
      <c r="G101" s="35">
        <f t="shared" si="7"/>
        <v>9277.7699999997858</v>
      </c>
      <c r="H101" s="27">
        <f t="shared" si="8"/>
        <v>97.547625153556766</v>
      </c>
      <c r="I101" s="29">
        <f t="shared" si="9"/>
        <v>1007913.1229000001</v>
      </c>
      <c r="J101" s="68">
        <f t="shared" si="10"/>
        <v>195.09525030711353</v>
      </c>
      <c r="K101" s="3">
        <v>1</v>
      </c>
      <c r="L101" s="3" t="s">
        <v>71</v>
      </c>
      <c r="M101" s="38"/>
    </row>
    <row r="102" spans="1:13" ht="23.25" hidden="1" customHeight="1">
      <c r="A102" s="25">
        <v>95</v>
      </c>
      <c r="B102" s="34" t="s">
        <v>162</v>
      </c>
      <c r="C102" s="35">
        <v>51468121.299999997</v>
      </c>
      <c r="D102" s="36">
        <f t="shared" si="1"/>
        <v>1544043.6389999997</v>
      </c>
      <c r="E102" s="28">
        <f t="shared" si="6"/>
        <v>53012164.938999996</v>
      </c>
      <c r="F102" s="35">
        <v>78737587.790000007</v>
      </c>
      <c r="G102" s="35">
        <f t="shared" si="7"/>
        <v>27269466.49000001</v>
      </c>
      <c r="H102" s="27">
        <f t="shared" si="8"/>
        <v>148.52739532634016</v>
      </c>
      <c r="I102" s="29">
        <f t="shared" si="9"/>
        <v>26506082.469499998</v>
      </c>
      <c r="J102" s="68">
        <f t="shared" si="10"/>
        <v>297.05479065268031</v>
      </c>
      <c r="K102" s="3">
        <v>1</v>
      </c>
      <c r="L102" s="3" t="s">
        <v>51</v>
      </c>
      <c r="M102" s="38"/>
    </row>
    <row r="103" spans="1:13" s="33" customFormat="1" ht="27" hidden="1" customHeight="1">
      <c r="A103" s="25">
        <v>96</v>
      </c>
      <c r="B103" s="26" t="s">
        <v>163</v>
      </c>
      <c r="C103" s="27">
        <v>2236473</v>
      </c>
      <c r="D103" s="28">
        <f t="shared" si="1"/>
        <v>67094.19</v>
      </c>
      <c r="E103" s="28">
        <f t="shared" si="6"/>
        <v>2303567.19</v>
      </c>
      <c r="F103" s="27">
        <v>3013867</v>
      </c>
      <c r="G103" s="27">
        <f t="shared" si="7"/>
        <v>777394</v>
      </c>
      <c r="H103" s="27">
        <f t="shared" si="8"/>
        <v>130.83477717009853</v>
      </c>
      <c r="I103" s="29">
        <f t="shared" si="9"/>
        <v>1151783.595</v>
      </c>
      <c r="J103" s="68">
        <f t="shared" si="10"/>
        <v>261.66955434019707</v>
      </c>
      <c r="K103" s="31">
        <v>4</v>
      </c>
      <c r="L103" s="31" t="s">
        <v>45</v>
      </c>
      <c r="M103" s="69" t="s">
        <v>164</v>
      </c>
    </row>
    <row r="104" spans="1:13" ht="23.25" hidden="1" customHeight="1">
      <c r="A104" s="25">
        <v>97</v>
      </c>
      <c r="B104" s="34" t="s">
        <v>165</v>
      </c>
      <c r="C104" s="35">
        <v>2800586.89</v>
      </c>
      <c r="D104" s="36">
        <f t="shared" si="1"/>
        <v>84017.606700000004</v>
      </c>
      <c r="E104" s="28">
        <f t="shared" si="6"/>
        <v>2884604.4967</v>
      </c>
      <c r="F104" s="35">
        <v>4820000</v>
      </c>
      <c r="G104" s="35">
        <f>F104-C104</f>
        <v>2019413.1099999999</v>
      </c>
      <c r="H104" s="27">
        <f t="shared" si="8"/>
        <v>167.09396402571309</v>
      </c>
      <c r="I104" s="29">
        <f t="shared" si="9"/>
        <v>1442302.24835</v>
      </c>
      <c r="J104" s="68">
        <f t="shared" si="10"/>
        <v>334.18792805142618</v>
      </c>
      <c r="K104" s="3">
        <v>1</v>
      </c>
      <c r="L104" s="3" t="s">
        <v>147</v>
      </c>
      <c r="M104" s="38"/>
    </row>
    <row r="105" spans="1:13" ht="23.25" hidden="1" customHeight="1">
      <c r="A105" s="21">
        <v>98</v>
      </c>
      <c r="B105" s="34" t="s">
        <v>166</v>
      </c>
      <c r="C105" s="35">
        <v>49194761.710000001</v>
      </c>
      <c r="D105" s="36">
        <f t="shared" si="1"/>
        <v>1475842.8513</v>
      </c>
      <c r="E105" s="28">
        <f t="shared" si="6"/>
        <v>50670604.561300002</v>
      </c>
      <c r="F105" s="35">
        <v>45253644.5</v>
      </c>
      <c r="G105" s="35">
        <f>F105-C105</f>
        <v>-3941117.2100000009</v>
      </c>
      <c r="H105" s="27">
        <f t="shared" si="8"/>
        <v>89.30946234370127</v>
      </c>
      <c r="I105" s="29">
        <f t="shared" si="9"/>
        <v>25335302.280650001</v>
      </c>
      <c r="J105" s="68">
        <f t="shared" si="10"/>
        <v>178.61892468740254</v>
      </c>
      <c r="K105" s="3">
        <v>4</v>
      </c>
      <c r="L105" s="3" t="s">
        <v>73</v>
      </c>
      <c r="M105" s="38"/>
    </row>
    <row r="106" spans="1:13" ht="23.25" hidden="1" customHeight="1">
      <c r="A106" s="80" t="s">
        <v>167</v>
      </c>
      <c r="B106" s="81"/>
      <c r="C106" s="70">
        <f>SUM(C8:C105)</f>
        <v>30257824513.499996</v>
      </c>
      <c r="D106" s="71">
        <f t="shared" si="1"/>
        <v>907734735.40499985</v>
      </c>
      <c r="E106" s="72">
        <f t="shared" si="6"/>
        <v>31165559248.904995</v>
      </c>
      <c r="F106" s="70">
        <f>SUM(F8:F105)</f>
        <v>27629488696.670002</v>
      </c>
      <c r="G106" s="73">
        <f>SUM(G8:G105)</f>
        <v>-2628335816.8300004</v>
      </c>
      <c r="H106" s="74">
        <f t="shared" si="8"/>
        <v>88.653915933309506</v>
      </c>
      <c r="I106" s="75">
        <f t="shared" si="9"/>
        <v>15582779624.452497</v>
      </c>
      <c r="J106" s="76">
        <f t="shared" si="10"/>
        <v>177.30783186661901</v>
      </c>
      <c r="M106" s="5"/>
    </row>
  </sheetData>
  <autoFilter ref="A7:N106" xr:uid="{00000000-0009-0000-0000-000000000000}">
    <filterColumn colId="1">
      <filters>
        <filter val="สหกรณ์การเกษตรกุดบาก จำกัด"/>
        <filter val="สหกรณ์การเกษตรกุสุมาลย์ จำกัด"/>
        <filter val="สหกรณ์การเกษตรเขตจัดรูปที่ดินพอกใหญ่ จำกัด"/>
        <filter val="สหกรณ์การเกษตรเพื่อการตลาดลูกค้า ธ.ก.ส.สกลนคร จำกัด"/>
        <filter val="สหกรณ์การเกษตรเมืองสกลนคร จำกัด"/>
        <filter val="สหกรณ์การเกษตรวานรนิวาส จำกัด"/>
      </filters>
    </filterColumn>
  </autoFilter>
  <mergeCells count="6">
    <mergeCell ref="A106:B106"/>
    <mergeCell ref="A1:E1"/>
    <mergeCell ref="A2:E2"/>
    <mergeCell ref="A4:A6"/>
    <mergeCell ref="B4:B6"/>
    <mergeCell ref="C4:C5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tabSelected="1" workbookViewId="0">
      <selection activeCell="F13" sqref="F13"/>
    </sheetView>
  </sheetViews>
  <sheetFormatPr defaultRowHeight="14.4"/>
  <cols>
    <col min="1" max="1" width="5.88671875" bestFit="1" customWidth="1"/>
    <col min="2" max="2" width="53" bestFit="1" customWidth="1"/>
    <col min="3" max="3" width="20.88671875" bestFit="1" customWidth="1"/>
  </cols>
  <sheetData>
    <row r="1" spans="1:3">
      <c r="A1" s="78" t="s">
        <v>4</v>
      </c>
      <c r="B1" s="78" t="s">
        <v>5</v>
      </c>
      <c r="C1" s="78" t="s">
        <v>168</v>
      </c>
    </row>
    <row r="2" spans="1:3">
      <c r="A2" s="78">
        <v>1</v>
      </c>
      <c r="B2" s="78" t="s">
        <v>49</v>
      </c>
      <c r="C2" s="79">
        <v>419932841.55000001</v>
      </c>
    </row>
    <row r="3" spans="1:3">
      <c r="A3" s="78">
        <v>2</v>
      </c>
      <c r="B3" s="78" t="s">
        <v>50</v>
      </c>
      <c r="C3" s="79">
        <v>244491577.25999999</v>
      </c>
    </row>
    <row r="4" spans="1:3">
      <c r="A4" s="78">
        <v>3</v>
      </c>
      <c r="B4" s="78" t="s">
        <v>52</v>
      </c>
      <c r="C4" s="79">
        <v>173836007.74000001</v>
      </c>
    </row>
    <row r="5" spans="1:3">
      <c r="A5" s="78">
        <v>4</v>
      </c>
      <c r="B5" s="78" t="s">
        <v>87</v>
      </c>
      <c r="C5" s="79">
        <v>36891299.659999996</v>
      </c>
    </row>
    <row r="6" spans="1:3">
      <c r="A6" s="78">
        <v>5</v>
      </c>
      <c r="B6" s="78" t="s">
        <v>93</v>
      </c>
      <c r="C6" s="79">
        <v>204949344.66999999</v>
      </c>
    </row>
    <row r="7" spans="1:3">
      <c r="A7" s="78">
        <v>6</v>
      </c>
      <c r="B7" s="78" t="s">
        <v>96</v>
      </c>
      <c r="C7" s="79">
        <v>197473420.97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แผนรวม (2)</vt:lpstr>
      <vt:lpstr>Sheet2</vt:lpstr>
      <vt:lpstr>'แผนรวม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LenovoI7</dc:creator>
  <cp:lastModifiedBy>Yeen_NSO</cp:lastModifiedBy>
  <cp:lastPrinted>2022-06-10T01:14:31Z</cp:lastPrinted>
  <dcterms:created xsi:type="dcterms:W3CDTF">2022-06-10T00:14:33Z</dcterms:created>
  <dcterms:modified xsi:type="dcterms:W3CDTF">2026-06-10T05:08:22Z</dcterms:modified>
</cp:coreProperties>
</file>