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ข้อมูล update\"/>
    </mc:Choice>
  </mc:AlternateContent>
  <xr:revisionPtr revIDLastSave="0" documentId="13_ncr:1_{E245F557-0116-48CD-B7F2-9AD63816ACB2}" xr6:coauthVersionLast="47" xr6:coauthVersionMax="47" xr10:uidLastSave="{00000000-0000-0000-0000-000000000000}"/>
  <bookViews>
    <workbookView xWindow="5760" yWindow="144" windowWidth="14856" windowHeight="12240" xr2:uid="{179D0EB7-3372-4A84-AC26-9208E8B04A6E}"/>
  </bookViews>
  <sheets>
    <sheet name="8 พืชเศรษฐกิจสำคัญ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D14" i="1"/>
  <c r="F14" i="1" s="1"/>
  <c r="D13" i="1"/>
  <c r="E13" i="1" s="1"/>
  <c r="F12" i="1"/>
  <c r="D12" i="1"/>
  <c r="F13" i="1" l="1"/>
</calcChain>
</file>

<file path=xl/sharedStrings.xml><?xml version="1.0" encoding="utf-8"?>
<sst xmlns="http://schemas.openxmlformats.org/spreadsheetml/2006/main" count="31" uniqueCount="24">
  <si>
    <t>ปีเพาะปลูก</t>
  </si>
  <si>
    <t>ประเภทพืช</t>
  </si>
  <si>
    <t>พื้นที่เพาะปลูก(ไร่)</t>
  </si>
  <si>
    <t>ผลผลิต(ตัน)</t>
  </si>
  <si>
    <t>ผลผลิตเฉลี่ย/ไร่ (กก.)</t>
  </si>
  <si>
    <t>มูลค่า (ล้านบาท)</t>
  </si>
  <si>
    <t>ข้าวนาปี</t>
  </si>
  <si>
    <t>ยางพารา</t>
  </si>
  <si>
    <t>ยางแห้ง 69,492 ยางก้อนถ้วย 115,820</t>
  </si>
  <si>
    <t>อ้อยโรงงาน</t>
  </si>
  <si>
    <t>พืชผัก</t>
  </si>
  <si>
    <t>ปาล์มน้ำมัน</t>
  </si>
  <si>
    <t>มันสำปะหลังโรงงาน</t>
  </si>
  <si>
    <t>สับปะรด</t>
  </si>
  <si>
    <t>กล้วย</t>
  </si>
  <si>
    <t>ไม้ผล</t>
  </si>
  <si>
    <t>มะเขือเทศโรงงาน</t>
  </si>
  <si>
    <t xml:space="preserve">6,650.75	</t>
  </si>
  <si>
    <t>ข้าวนาปรัง</t>
  </si>
  <si>
    <t>มันสำปะหลัง</t>
  </si>
  <si>
    <t>ทุเรียน</t>
  </si>
  <si>
    <t>เงาะ</t>
  </si>
  <si>
    <t>กล้วยหอม</t>
  </si>
  <si>
    <t>มะพร้าว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</si>
</sst>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3" fontId="3" fillId="0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/>
    <xf numFmtId="43" fontId="5" fillId="0" borderId="1" xfId="1" applyFont="1" applyFill="1" applyBorder="1" applyAlignment="1">
      <alignment horizontal="right"/>
    </xf>
    <xf numFmtId="43" fontId="5" fillId="0" borderId="1" xfId="1" applyFont="1" applyFill="1" applyBorder="1"/>
    <xf numFmtId="0" fontId="0" fillId="0" borderId="0" xfId="0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CFA2-6CED-4F90-9EC0-7975A519DAB3}">
  <dimension ref="A1:K24"/>
  <sheetViews>
    <sheetView tabSelected="1" workbookViewId="0">
      <selection sqref="A1:XFD1"/>
    </sheetView>
  </sheetViews>
  <sheetFormatPr defaultRowHeight="13.8" x14ac:dyDescent="0.25"/>
  <cols>
    <col min="1" max="1" width="11.796875" customWidth="1"/>
    <col min="2" max="2" width="18.8984375" customWidth="1"/>
    <col min="3" max="3" width="16.296875" style="14" bestFit="1" customWidth="1"/>
    <col min="4" max="4" width="29.3984375" style="14" bestFit="1" customWidth="1"/>
    <col min="5" max="5" width="18.796875" bestFit="1" customWidth="1"/>
    <col min="6" max="6" width="15" bestFit="1" customWidth="1"/>
    <col min="8" max="8" width="14.3984375" customWidth="1"/>
    <col min="9" max="9" width="14.59765625" customWidth="1"/>
    <col min="10" max="10" width="12.796875" customWidth="1"/>
  </cols>
  <sheetData>
    <row r="1" spans="1:11" s="2" customFormat="1" ht="24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24.6" x14ac:dyDescent="0.25">
      <c r="A2" s="3">
        <v>2566</v>
      </c>
      <c r="B2" s="3" t="s">
        <v>6</v>
      </c>
      <c r="C2" s="4">
        <v>601167</v>
      </c>
      <c r="D2" s="5">
        <v>218316</v>
      </c>
      <c r="E2" s="6">
        <v>369</v>
      </c>
      <c r="F2" s="6">
        <v>2735.75</v>
      </c>
    </row>
    <row r="3" spans="1:11" ht="24.6" x14ac:dyDescent="0.25">
      <c r="A3" s="3">
        <v>2566</v>
      </c>
      <c r="B3" s="3" t="s">
        <v>7</v>
      </c>
      <c r="C3" s="5">
        <v>322982.90000000002</v>
      </c>
      <c r="D3" s="7" t="s">
        <v>8</v>
      </c>
      <c r="E3" s="6">
        <v>232</v>
      </c>
      <c r="F3" s="6">
        <v>1654.6</v>
      </c>
    </row>
    <row r="4" spans="1:11" ht="24.6" x14ac:dyDescent="0.25">
      <c r="A4" s="3">
        <v>2566</v>
      </c>
      <c r="B4" s="3" t="s">
        <v>9</v>
      </c>
      <c r="C4" s="4">
        <v>16797</v>
      </c>
      <c r="D4" s="5">
        <v>100440</v>
      </c>
      <c r="E4" s="6">
        <v>8398</v>
      </c>
      <c r="F4" s="6">
        <v>132</v>
      </c>
    </row>
    <row r="5" spans="1:11" ht="24.6" x14ac:dyDescent="0.25">
      <c r="A5" s="3">
        <v>2566</v>
      </c>
      <c r="B5" s="3" t="s">
        <v>10</v>
      </c>
      <c r="C5" s="5">
        <v>10262.83</v>
      </c>
      <c r="D5" s="5">
        <v>10200.48</v>
      </c>
      <c r="E5" s="6">
        <v>6630.2475000000004</v>
      </c>
      <c r="F5" s="6">
        <v>156.63</v>
      </c>
    </row>
    <row r="6" spans="1:11" ht="24.6" x14ac:dyDescent="0.25">
      <c r="A6" s="3">
        <v>2566</v>
      </c>
      <c r="B6" s="3" t="s">
        <v>11</v>
      </c>
      <c r="C6" s="5">
        <v>15329.78</v>
      </c>
      <c r="D6" s="5">
        <v>25907.32</v>
      </c>
      <c r="E6" s="6">
        <v>1571</v>
      </c>
      <c r="F6" s="6">
        <v>1189.1500000000001</v>
      </c>
    </row>
    <row r="7" spans="1:11" ht="24.6" x14ac:dyDescent="0.25">
      <c r="A7" s="3">
        <v>2566</v>
      </c>
      <c r="B7" s="3" t="s">
        <v>12</v>
      </c>
      <c r="C7" s="5">
        <v>11958.33</v>
      </c>
      <c r="D7" s="5">
        <v>38446.03</v>
      </c>
      <c r="E7" s="6">
        <v>3331</v>
      </c>
      <c r="F7" s="6">
        <v>114.95</v>
      </c>
    </row>
    <row r="8" spans="1:11" ht="24.6" x14ac:dyDescent="0.25">
      <c r="A8" s="3">
        <v>2566</v>
      </c>
      <c r="B8" s="3" t="s">
        <v>13</v>
      </c>
      <c r="C8" s="5">
        <v>4562.97</v>
      </c>
      <c r="D8" s="5">
        <v>25187.59</v>
      </c>
      <c r="E8" s="6">
        <v>5000</v>
      </c>
      <c r="F8" s="6">
        <v>0.43</v>
      </c>
    </row>
    <row r="9" spans="1:11" ht="24.6" x14ac:dyDescent="0.25">
      <c r="A9" s="3">
        <v>2566</v>
      </c>
      <c r="B9" s="3" t="s">
        <v>14</v>
      </c>
      <c r="C9" s="5">
        <v>3198</v>
      </c>
      <c r="D9" s="5">
        <v>27310.65</v>
      </c>
      <c r="E9" s="6">
        <v>2621</v>
      </c>
      <c r="F9" s="6">
        <v>153.13</v>
      </c>
    </row>
    <row r="10" spans="1:11" ht="24.6" x14ac:dyDescent="0.25">
      <c r="A10" s="3">
        <v>2566</v>
      </c>
      <c r="B10" s="3" t="s">
        <v>15</v>
      </c>
      <c r="C10" s="5">
        <v>3654.25</v>
      </c>
      <c r="D10" s="5">
        <v>1709.095</v>
      </c>
      <c r="E10" s="6">
        <v>815.15</v>
      </c>
      <c r="F10" s="6">
        <v>3.7999999999999999E-2</v>
      </c>
    </row>
    <row r="11" spans="1:11" ht="24.6" x14ac:dyDescent="0.25">
      <c r="A11" s="3">
        <v>2566</v>
      </c>
      <c r="B11" s="3" t="s">
        <v>16</v>
      </c>
      <c r="C11" s="5">
        <v>1406.2</v>
      </c>
      <c r="D11" s="5">
        <v>2497</v>
      </c>
      <c r="E11" s="6">
        <v>1958.24</v>
      </c>
      <c r="F11" s="6">
        <v>8839.3799999999992</v>
      </c>
    </row>
    <row r="12" spans="1:11" ht="24.6" x14ac:dyDescent="0.25">
      <c r="A12" s="8">
        <v>2567</v>
      </c>
      <c r="B12" s="3" t="s">
        <v>6</v>
      </c>
      <c r="C12" s="4">
        <v>551506</v>
      </c>
      <c r="D12" s="5">
        <f>(E12*C12)/1000</f>
        <v>203505.71400000001</v>
      </c>
      <c r="E12" s="6">
        <v>369</v>
      </c>
      <c r="F12" s="6">
        <f>(D12*9500)/1000000</f>
        <v>1933.3042829999999</v>
      </c>
    </row>
    <row r="13" spans="1:11" ht="24.6" x14ac:dyDescent="0.25">
      <c r="A13" s="8">
        <v>2567</v>
      </c>
      <c r="B13" s="3" t="s">
        <v>7</v>
      </c>
      <c r="C13" s="5">
        <v>325991.5</v>
      </c>
      <c r="D13" s="9">
        <f>152705983/1000</f>
        <v>152705.98300000001</v>
      </c>
      <c r="E13" s="6">
        <f>(D13*1000)/C13</f>
        <v>468.43547454458167</v>
      </c>
      <c r="F13" s="6">
        <f>33.38*((D13*1000))/1000000</f>
        <v>5097.3257125399996</v>
      </c>
    </row>
    <row r="14" spans="1:11" ht="24.6" x14ac:dyDescent="0.25">
      <c r="A14" s="8">
        <v>2567</v>
      </c>
      <c r="B14" s="3" t="s">
        <v>9</v>
      </c>
      <c r="C14" s="4" t="s">
        <v>17</v>
      </c>
      <c r="D14" s="5">
        <f>39492500/1000</f>
        <v>39492.5</v>
      </c>
      <c r="E14" s="6">
        <v>8398</v>
      </c>
      <c r="F14" s="6">
        <f>(1280*D14)/1000000</f>
        <v>50.550400000000003</v>
      </c>
      <c r="H14" s="10"/>
      <c r="I14" s="10"/>
      <c r="J14" s="10"/>
    </row>
    <row r="15" spans="1:11" ht="24.6" x14ac:dyDescent="0.4">
      <c r="A15" s="8">
        <v>2568</v>
      </c>
      <c r="B15" s="11" t="s">
        <v>6</v>
      </c>
      <c r="C15" s="12">
        <v>539539.97</v>
      </c>
      <c r="D15" s="12">
        <v>229606.041</v>
      </c>
      <c r="E15" s="13">
        <v>459.13020072000359</v>
      </c>
      <c r="F15" s="6">
        <f>(D15*11914.69)/1000000</f>
        <v>2735.6848006422902</v>
      </c>
      <c r="H15" s="10"/>
    </row>
    <row r="16" spans="1:11" ht="24.6" x14ac:dyDescent="0.4">
      <c r="A16" s="8">
        <v>2568</v>
      </c>
      <c r="B16" s="11" t="s">
        <v>18</v>
      </c>
      <c r="C16" s="12">
        <v>80234</v>
      </c>
      <c r="D16" s="12">
        <v>41716.949999999997</v>
      </c>
      <c r="E16" s="13">
        <v>519.94104743624894</v>
      </c>
      <c r="F16" s="6">
        <f>(D16*7710)/1000000</f>
        <v>321.63768449999998</v>
      </c>
      <c r="H16" s="10"/>
      <c r="K16" s="2"/>
    </row>
    <row r="17" spans="1:11" ht="24.6" x14ac:dyDescent="0.4">
      <c r="A17" s="8">
        <v>2568</v>
      </c>
      <c r="B17" s="11" t="s">
        <v>13</v>
      </c>
      <c r="C17" s="12">
        <v>3019.4700000000003</v>
      </c>
      <c r="D17" s="12">
        <v>9912</v>
      </c>
      <c r="E17" s="13">
        <v>4381.9628647214859</v>
      </c>
      <c r="F17" s="6">
        <f>(D17*11185.8330589681)/1000000</f>
        <v>110.87397728049181</v>
      </c>
      <c r="H17" s="10"/>
    </row>
    <row r="18" spans="1:11" ht="24.6" x14ac:dyDescent="0.4">
      <c r="A18" s="8">
        <v>2568</v>
      </c>
      <c r="B18" s="11" t="s">
        <v>11</v>
      </c>
      <c r="C18" s="12">
        <v>20621.5</v>
      </c>
      <c r="D18" s="12">
        <v>35118.600999999995</v>
      </c>
      <c r="E18" s="13">
        <v>2121.6799999999998</v>
      </c>
      <c r="F18" s="6">
        <f>(D18*6300.13873510718)/1000000</f>
        <v>221.25205848287371</v>
      </c>
      <c r="H18" s="10"/>
    </row>
    <row r="19" spans="1:11" ht="24.6" x14ac:dyDescent="0.4">
      <c r="A19" s="8">
        <v>2568</v>
      </c>
      <c r="B19" s="11" t="s">
        <v>19</v>
      </c>
      <c r="C19" s="12">
        <v>6573.35</v>
      </c>
      <c r="D19" s="12">
        <v>17745.840999999997</v>
      </c>
      <c r="E19" s="13">
        <v>3068.9669425060738</v>
      </c>
      <c r="F19" s="6">
        <f>(D19*1713.81940255914)/1000000</f>
        <v>30.413166620529484</v>
      </c>
      <c r="H19" s="10"/>
    </row>
    <row r="20" spans="1:11" ht="24.6" x14ac:dyDescent="0.4">
      <c r="A20" s="8">
        <v>2568</v>
      </c>
      <c r="B20" s="11" t="s">
        <v>16</v>
      </c>
      <c r="C20" s="12">
        <v>1116.2</v>
      </c>
      <c r="D20" s="12">
        <v>4443</v>
      </c>
      <c r="E20" s="13">
        <v>3980.4694499193702</v>
      </c>
      <c r="F20" s="6">
        <f>(D20*5140)/1000000</f>
        <v>22.837019999999999</v>
      </c>
      <c r="H20" s="10"/>
      <c r="K20" s="2"/>
    </row>
    <row r="21" spans="1:11" ht="24.6" x14ac:dyDescent="0.4">
      <c r="A21" s="8">
        <v>2568</v>
      </c>
      <c r="B21" s="11" t="s">
        <v>20</v>
      </c>
      <c r="C21" s="12">
        <v>1659</v>
      </c>
      <c r="D21" s="12">
        <v>417.55999999999995</v>
      </c>
      <c r="E21" s="13">
        <v>667.56195043964817</v>
      </c>
      <c r="F21" s="6">
        <f>(D21*93205.3172951098)/1000000</f>
        <v>38.918812289746036</v>
      </c>
    </row>
    <row r="22" spans="1:11" ht="24.6" x14ac:dyDescent="0.4">
      <c r="A22" s="8">
        <v>2568</v>
      </c>
      <c r="B22" s="11" t="s">
        <v>21</v>
      </c>
      <c r="C22" s="12">
        <v>1769</v>
      </c>
      <c r="D22" s="12">
        <v>941.19999999999993</v>
      </c>
      <c r="E22" s="13">
        <v>791.09</v>
      </c>
      <c r="F22" s="6">
        <f>(D22*28079.5408920623)/1000000</f>
        <v>26.428463887609034</v>
      </c>
    </row>
    <row r="23" spans="1:11" ht="24.6" x14ac:dyDescent="0.4">
      <c r="A23" s="8">
        <v>2568</v>
      </c>
      <c r="B23" s="11" t="s">
        <v>22</v>
      </c>
      <c r="C23" s="12">
        <v>859.75</v>
      </c>
      <c r="D23" s="12">
        <v>487.4</v>
      </c>
      <c r="E23" s="13">
        <v>1513.66</v>
      </c>
      <c r="F23" s="6">
        <f>(D23*222729.077895419)/1000000</f>
        <v>108.55815256622721</v>
      </c>
    </row>
    <row r="24" spans="1:11" ht="24.6" x14ac:dyDescent="0.4">
      <c r="A24" s="8">
        <v>2568</v>
      </c>
      <c r="B24" s="11" t="s">
        <v>23</v>
      </c>
      <c r="C24" s="12">
        <v>1318.25</v>
      </c>
      <c r="D24" s="12">
        <v>1497.45</v>
      </c>
      <c r="E24" s="13">
        <v>3706.56</v>
      </c>
      <c r="F24" s="6">
        <f>(D24*26400)/1000000</f>
        <v>39.532679999999999</v>
      </c>
      <c r="K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 พืชเศรษฐกิจสำคัญ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2026-01-29T14:33:45Z</dcterms:created>
  <dcterms:modified xsi:type="dcterms:W3CDTF">2026-01-29T14:34:40Z</dcterms:modified>
</cp:coreProperties>
</file>