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50" windowWidth="11460" windowHeight="5040" firstSheet="3" activeTab="3"/>
  </bookViews>
  <sheets>
    <sheet name="จำนวนนทท.บัตรเข้าชม62" sheetId="1" state="hidden" r:id="rId1"/>
    <sheet name="จำนวนคน58 (2)" sheetId="2" state="hidden" r:id="rId2"/>
    <sheet name="จำนวนนทท.บัตรเข้าชม63" sheetId="4" state="hidden" r:id="rId3"/>
    <sheet name="Description" sheetId="3" r:id="rId4"/>
  </sheets>
  <definedNames>
    <definedName name="_xlnm.Print_Area" localSheetId="1">'จำนวนคน58 (2)'!$A$1:$M$55</definedName>
    <definedName name="_xlnm.Print_Area" localSheetId="0">จำนวนนทท.บัตรเข้าชม62!$A$1:$P$56</definedName>
    <definedName name="_xlnm.Print_Area" localSheetId="2">จำนวนนทท.บัตรเข้าชม63!$A$1:$P$56</definedName>
  </definedNames>
  <calcPr calcId="145621"/>
</workbook>
</file>

<file path=xl/calcChain.xml><?xml version="1.0" encoding="utf-8"?>
<calcChain xmlns="http://schemas.openxmlformats.org/spreadsheetml/2006/main">
  <c r="N55" i="4" l="1"/>
  <c r="M55" i="4"/>
  <c r="L55" i="4"/>
  <c r="K55" i="4"/>
  <c r="J55" i="4"/>
  <c r="I55" i="4"/>
  <c r="H55" i="4"/>
  <c r="G55" i="4"/>
  <c r="F55" i="4"/>
  <c r="E55" i="4"/>
  <c r="D55" i="4"/>
  <c r="C55" i="4"/>
  <c r="N54" i="4"/>
  <c r="M54" i="4"/>
  <c r="M56" i="4" s="1"/>
  <c r="L54" i="4"/>
  <c r="L56" i="4" s="1"/>
  <c r="K54" i="4"/>
  <c r="K56" i="4" s="1"/>
  <c r="J54" i="4"/>
  <c r="J56" i="4" s="1"/>
  <c r="I54" i="4"/>
  <c r="I56" i="4" s="1"/>
  <c r="H54" i="4"/>
  <c r="G54" i="4"/>
  <c r="G56" i="4" s="1"/>
  <c r="F54" i="4"/>
  <c r="F56" i="4" s="1"/>
  <c r="E54" i="4"/>
  <c r="E56" i="4" s="1"/>
  <c r="D54" i="4"/>
  <c r="C54" i="4"/>
  <c r="C56" i="4" s="1"/>
  <c r="O51" i="4"/>
  <c r="O49" i="4"/>
  <c r="F48" i="4"/>
  <c r="E48" i="4"/>
  <c r="D48" i="4"/>
  <c r="C48" i="4"/>
  <c r="O48" i="4" s="1"/>
  <c r="P47" i="4"/>
  <c r="O47" i="4"/>
  <c r="P46" i="4"/>
  <c r="P48" i="4" s="1"/>
  <c r="O46" i="4"/>
  <c r="O45" i="4"/>
  <c r="P44" i="4"/>
  <c r="O44" i="4"/>
  <c r="O43" i="4"/>
  <c r="P42" i="4"/>
  <c r="O42" i="4"/>
  <c r="O41" i="4"/>
  <c r="F40" i="4"/>
  <c r="E40" i="4"/>
  <c r="D40" i="4"/>
  <c r="C40" i="4"/>
  <c r="P39" i="4"/>
  <c r="O39" i="4"/>
  <c r="P38" i="4"/>
  <c r="O38" i="4"/>
  <c r="P37" i="4"/>
  <c r="O37" i="4"/>
  <c r="P36" i="4"/>
  <c r="O36" i="4"/>
  <c r="O35" i="4"/>
  <c r="F34" i="4"/>
  <c r="E34" i="4"/>
  <c r="D34" i="4"/>
  <c r="C34" i="4"/>
  <c r="O34" i="4" s="1"/>
  <c r="P33" i="4"/>
  <c r="O33" i="4"/>
  <c r="P32" i="4"/>
  <c r="P34" i="4" s="1"/>
  <c r="O32" i="4"/>
  <c r="O31" i="4"/>
  <c r="F30" i="4"/>
  <c r="E30" i="4"/>
  <c r="D30" i="4"/>
  <c r="C30" i="4"/>
  <c r="P29" i="4"/>
  <c r="O29" i="4"/>
  <c r="P28" i="4"/>
  <c r="O28" i="4"/>
  <c r="P27" i="4"/>
  <c r="O27" i="4"/>
  <c r="P26" i="4"/>
  <c r="P30" i="4" s="1"/>
  <c r="O26" i="4"/>
  <c r="O25" i="4"/>
  <c r="N24" i="4"/>
  <c r="M24" i="4"/>
  <c r="L24" i="4"/>
  <c r="K24" i="4"/>
  <c r="J24" i="4"/>
  <c r="I24" i="4"/>
  <c r="H24" i="4"/>
  <c r="G24" i="4"/>
  <c r="F24" i="4"/>
  <c r="E24" i="4"/>
  <c r="D24" i="4"/>
  <c r="C24" i="4"/>
  <c r="P23" i="4"/>
  <c r="O23" i="4"/>
  <c r="P22" i="4"/>
  <c r="O22" i="4"/>
  <c r="P21" i="4"/>
  <c r="O21" i="4"/>
  <c r="P20" i="4"/>
  <c r="O20" i="4"/>
  <c r="N18" i="4"/>
  <c r="M18" i="4"/>
  <c r="L18" i="4"/>
  <c r="K18" i="4"/>
  <c r="J18" i="4"/>
  <c r="I18" i="4"/>
  <c r="H18" i="4"/>
  <c r="G18" i="4"/>
  <c r="F18" i="4"/>
  <c r="E18" i="4"/>
  <c r="D18" i="4"/>
  <c r="C18" i="4"/>
  <c r="P17" i="4"/>
  <c r="O17" i="4"/>
  <c r="P16" i="4"/>
  <c r="O16" i="4"/>
  <c r="P15" i="4"/>
  <c r="O15" i="4"/>
  <c r="P14" i="4"/>
  <c r="O14" i="4"/>
  <c r="N12" i="4"/>
  <c r="M12" i="4"/>
  <c r="L12" i="4"/>
  <c r="K12" i="4"/>
  <c r="J12" i="4"/>
  <c r="I12" i="4"/>
  <c r="H12" i="4"/>
  <c r="G12" i="4"/>
  <c r="F12" i="4"/>
  <c r="F50" i="4" s="1"/>
  <c r="E12" i="4"/>
  <c r="E52" i="4" s="1"/>
  <c r="D12" i="4"/>
  <c r="C12" i="4"/>
  <c r="C52" i="4" s="1"/>
  <c r="P11" i="4"/>
  <c r="O11" i="4"/>
  <c r="P10" i="4"/>
  <c r="O10" i="4"/>
  <c r="P9" i="4"/>
  <c r="O9" i="4"/>
  <c r="P8" i="4"/>
  <c r="O8" i="4"/>
  <c r="J54" i="1"/>
  <c r="J18" i="1"/>
  <c r="N56" i="4" l="1"/>
  <c r="H56" i="4"/>
  <c r="P40" i="4"/>
  <c r="P12" i="4"/>
  <c r="P18" i="4"/>
  <c r="O40" i="4"/>
  <c r="D50" i="4"/>
  <c r="O24" i="4"/>
  <c r="P24" i="4"/>
  <c r="D56" i="4"/>
  <c r="O55" i="4"/>
  <c r="O12" i="4"/>
  <c r="O18" i="4"/>
  <c r="G52" i="4"/>
  <c r="I52" i="4"/>
  <c r="K52" i="4"/>
  <c r="M52" i="4"/>
  <c r="H52" i="4"/>
  <c r="J52" i="4"/>
  <c r="L52" i="4"/>
  <c r="N52" i="4"/>
  <c r="C50" i="4"/>
  <c r="E50" i="4"/>
  <c r="O30" i="4"/>
  <c r="D52" i="4"/>
  <c r="F52" i="4"/>
  <c r="O54" i="4"/>
  <c r="O56" i="4" s="1"/>
  <c r="N55" i="1"/>
  <c r="N54" i="1"/>
  <c r="N56" i="1" s="1"/>
  <c r="O52" i="4" l="1"/>
  <c r="P50" i="4"/>
  <c r="O50" i="4"/>
  <c r="P52" i="4"/>
  <c r="M54" i="1"/>
  <c r="M55" i="1"/>
  <c r="L55" i="1"/>
  <c r="L54" i="1"/>
  <c r="K55" i="1"/>
  <c r="K54" i="1"/>
  <c r="J55" i="1"/>
  <c r="I54" i="1"/>
  <c r="J56" i="1" l="1"/>
  <c r="K56" i="1"/>
  <c r="M56" i="1"/>
  <c r="L56" i="1"/>
  <c r="O14" i="1"/>
  <c r="I55" i="1"/>
  <c r="I56" i="1" s="1"/>
  <c r="H55" i="1" l="1"/>
  <c r="H54" i="1" l="1"/>
  <c r="H56" i="1" s="1"/>
  <c r="G55" i="1" l="1"/>
  <c r="G54" i="1"/>
  <c r="G56" i="1" s="1"/>
  <c r="F54" i="1" l="1"/>
  <c r="F55" i="1"/>
  <c r="F56" i="1" l="1"/>
  <c r="D55" i="1"/>
  <c r="E55" i="1"/>
  <c r="D54" i="1"/>
  <c r="E54" i="1"/>
  <c r="C55" i="1"/>
  <c r="C54" i="1"/>
  <c r="O54" i="1" s="1"/>
  <c r="O56" i="1" l="1"/>
  <c r="O55" i="1"/>
  <c r="E56" i="1"/>
  <c r="D56" i="1"/>
  <c r="C56" i="1"/>
  <c r="O8" i="1"/>
  <c r="G24" i="1"/>
  <c r="G18" i="1"/>
  <c r="G12" i="1"/>
  <c r="N12" i="1"/>
  <c r="O15" i="1"/>
  <c r="G52" i="1" l="1"/>
  <c r="O9" i="1"/>
  <c r="O10" i="1"/>
  <c r="O11" i="1"/>
  <c r="O16" i="1"/>
  <c r="O17" i="1"/>
  <c r="O20" i="1"/>
  <c r="O21" i="1"/>
  <c r="O22" i="1"/>
  <c r="O23" i="1"/>
  <c r="O25" i="1"/>
  <c r="O26" i="1"/>
  <c r="O27" i="1"/>
  <c r="O28" i="1"/>
  <c r="O29" i="1"/>
  <c r="O31" i="1"/>
  <c r="O32" i="1"/>
  <c r="O33" i="1"/>
  <c r="O35" i="1"/>
  <c r="O36" i="1"/>
  <c r="O37" i="1"/>
  <c r="O38" i="1"/>
  <c r="O39" i="1"/>
  <c r="O41" i="1"/>
  <c r="O42" i="1"/>
  <c r="O43" i="1"/>
  <c r="O44" i="1"/>
  <c r="O45" i="1"/>
  <c r="O46" i="1"/>
  <c r="O47" i="1"/>
  <c r="O49" i="1"/>
  <c r="O51" i="1"/>
  <c r="K9" i="2"/>
  <c r="J9" i="2"/>
  <c r="O18" i="1" l="1"/>
  <c r="O24" i="1"/>
  <c r="O12" i="1"/>
  <c r="J22" i="2"/>
  <c r="K22" i="2"/>
  <c r="J23" i="2"/>
  <c r="K23" i="2"/>
  <c r="J24" i="2"/>
  <c r="K24" i="2"/>
  <c r="K21" i="2"/>
  <c r="J21" i="2"/>
  <c r="J16" i="2"/>
  <c r="K16" i="2"/>
  <c r="J17" i="2"/>
  <c r="K17" i="2"/>
  <c r="J18" i="2"/>
  <c r="K18" i="2"/>
  <c r="K15" i="2"/>
  <c r="J15" i="2"/>
  <c r="K10" i="2"/>
  <c r="K11" i="2"/>
  <c r="K12" i="2"/>
  <c r="J10" i="2"/>
  <c r="J11" i="2"/>
  <c r="J12" i="2"/>
  <c r="H49" i="2"/>
  <c r="H41" i="2"/>
  <c r="H35" i="2"/>
  <c r="H31" i="2"/>
  <c r="I25" i="2"/>
  <c r="H25" i="2"/>
  <c r="I19" i="2"/>
  <c r="H19" i="2"/>
  <c r="I13" i="2"/>
  <c r="H13" i="2"/>
  <c r="J25" i="2" l="1"/>
  <c r="K19" i="2"/>
  <c r="O52" i="1"/>
  <c r="K25" i="2"/>
  <c r="H53" i="2"/>
  <c r="J19" i="2"/>
  <c r="K13" i="2"/>
  <c r="J13" i="2"/>
  <c r="I53" i="2"/>
  <c r="H51" i="2"/>
  <c r="L15" i="2"/>
  <c r="M15" i="2" s="1"/>
  <c r="L22" i="2"/>
  <c r="M22" i="2" s="1"/>
  <c r="L23" i="2"/>
  <c r="M23" i="2" s="1"/>
  <c r="L24" i="2"/>
  <c r="M24" i="2" s="1"/>
  <c r="L16" i="2"/>
  <c r="M16" i="2" s="1"/>
  <c r="L17" i="2"/>
  <c r="M17" i="2" s="1"/>
  <c r="L18" i="2"/>
  <c r="M18" i="2" s="1"/>
  <c r="L10" i="2"/>
  <c r="M10" i="2" s="1"/>
  <c r="L11" i="2"/>
  <c r="M11" i="2" s="1"/>
  <c r="L12" i="2"/>
  <c r="M12" i="2" s="1"/>
  <c r="F49" i="2"/>
  <c r="F41" i="2"/>
  <c r="F35" i="2"/>
  <c r="F31" i="2"/>
  <c r="G25" i="2"/>
  <c r="F25" i="2"/>
  <c r="G19" i="2"/>
  <c r="F19" i="2"/>
  <c r="G13" i="2"/>
  <c r="F13" i="2"/>
  <c r="C49" i="2"/>
  <c r="E48" i="2"/>
  <c r="E47" i="2"/>
  <c r="E45" i="2"/>
  <c r="E43" i="2"/>
  <c r="C41" i="2"/>
  <c r="E40" i="2"/>
  <c r="E39" i="2"/>
  <c r="E38" i="2"/>
  <c r="E37" i="2"/>
  <c r="C35" i="2"/>
  <c r="E34" i="2"/>
  <c r="E33" i="2"/>
  <c r="C31" i="2"/>
  <c r="E30" i="2"/>
  <c r="E29" i="2"/>
  <c r="E28" i="2"/>
  <c r="E27" i="2"/>
  <c r="D25" i="2"/>
  <c r="C25" i="2"/>
  <c r="E24" i="2"/>
  <c r="E23" i="2"/>
  <c r="E22" i="2"/>
  <c r="E21" i="2"/>
  <c r="D19" i="2"/>
  <c r="C19" i="2"/>
  <c r="E18" i="2"/>
  <c r="E17" i="2"/>
  <c r="E16" i="2"/>
  <c r="E15" i="2"/>
  <c r="D13" i="2"/>
  <c r="C13" i="2"/>
  <c r="E12" i="2"/>
  <c r="E11" i="2"/>
  <c r="E10" i="2"/>
  <c r="E9" i="2"/>
  <c r="D53" i="2" l="1"/>
  <c r="G53" i="2"/>
  <c r="K53" i="2"/>
  <c r="J53" i="2"/>
  <c r="L9" i="2"/>
  <c r="M9" i="2" s="1"/>
  <c r="L21" i="2"/>
  <c r="M21" i="2" s="1"/>
  <c r="E35" i="2"/>
  <c r="F53" i="2"/>
  <c r="C53" i="2"/>
  <c r="E53" i="2" s="1"/>
  <c r="E49" i="2"/>
  <c r="E13" i="2"/>
  <c r="E19" i="2"/>
  <c r="E25" i="2"/>
  <c r="E31" i="2"/>
  <c r="E41" i="2"/>
  <c r="L19" i="2"/>
  <c r="M19" i="2" s="1"/>
  <c r="F51" i="2"/>
  <c r="C51" i="2"/>
  <c r="E51" i="2" s="1"/>
  <c r="P23" i="1"/>
  <c r="P22" i="1"/>
  <c r="P21" i="1"/>
  <c r="P20" i="1"/>
  <c r="P17" i="1"/>
  <c r="P16" i="1"/>
  <c r="P15" i="1"/>
  <c r="P14" i="1"/>
  <c r="P11" i="1"/>
  <c r="P10" i="1"/>
  <c r="P9" i="1"/>
  <c r="P8" i="1"/>
  <c r="L13" i="2" l="1"/>
  <c r="M13" i="2" s="1"/>
  <c r="P12" i="1"/>
  <c r="L25" i="2"/>
  <c r="M25" i="2" s="1"/>
  <c r="C12" i="1"/>
  <c r="D12" i="1"/>
  <c r="E12" i="1"/>
  <c r="F12" i="1"/>
  <c r="H12" i="1"/>
  <c r="I12" i="1"/>
  <c r="J12" i="1"/>
  <c r="K12" i="1"/>
  <c r="L12" i="1"/>
  <c r="M12" i="1"/>
  <c r="C18" i="1"/>
  <c r="D18" i="1"/>
  <c r="E18" i="1"/>
  <c r="F18" i="1"/>
  <c r="H18" i="1"/>
  <c r="I18" i="1"/>
  <c r="K18" i="1"/>
  <c r="L18" i="1"/>
  <c r="M18" i="1"/>
  <c r="N18" i="1"/>
  <c r="C24" i="1"/>
  <c r="D24" i="1"/>
  <c r="E24" i="1"/>
  <c r="F24" i="1"/>
  <c r="H24" i="1"/>
  <c r="I24" i="1"/>
  <c r="J24" i="1"/>
  <c r="J52" i="1" s="1"/>
  <c r="K24" i="1"/>
  <c r="L24" i="1"/>
  <c r="M24" i="1"/>
  <c r="N24" i="1"/>
  <c r="P26" i="1"/>
  <c r="P27" i="1"/>
  <c r="P28" i="1"/>
  <c r="P29" i="1"/>
  <c r="C30" i="1"/>
  <c r="D30" i="1"/>
  <c r="E30" i="1"/>
  <c r="F30" i="1"/>
  <c r="P32" i="1"/>
  <c r="P33" i="1"/>
  <c r="P34" i="1" s="1"/>
  <c r="C34" i="1"/>
  <c r="D34" i="1"/>
  <c r="E34" i="1"/>
  <c r="F34" i="1"/>
  <c r="P36" i="1"/>
  <c r="P37" i="1"/>
  <c r="P38" i="1"/>
  <c r="P39" i="1"/>
  <c r="C40" i="1"/>
  <c r="D40" i="1"/>
  <c r="E40" i="1"/>
  <c r="F40" i="1"/>
  <c r="P42" i="1"/>
  <c r="P44" i="1"/>
  <c r="P46" i="1"/>
  <c r="P47" i="1"/>
  <c r="P48" i="1" s="1"/>
  <c r="C48" i="1"/>
  <c r="D48" i="1"/>
  <c r="E48" i="1"/>
  <c r="F48" i="1"/>
  <c r="L53" i="2" l="1"/>
  <c r="M53" i="2" s="1"/>
  <c r="O34" i="1"/>
  <c r="O40" i="1"/>
  <c r="O48" i="1"/>
  <c r="O30" i="1"/>
  <c r="D52" i="1"/>
  <c r="F52" i="1"/>
  <c r="N52" i="1"/>
  <c r="M52" i="1"/>
  <c r="L52" i="1"/>
  <c r="K52" i="1"/>
  <c r="I52" i="1"/>
  <c r="H52" i="1"/>
  <c r="F50" i="1"/>
  <c r="E50" i="1"/>
  <c r="E52" i="1"/>
  <c r="P40" i="1"/>
  <c r="P30" i="1"/>
  <c r="P24" i="1"/>
  <c r="P18" i="1"/>
  <c r="D50" i="1"/>
  <c r="C52" i="1"/>
  <c r="C50" i="1"/>
  <c r="O50" i="1" l="1"/>
  <c r="P52" i="1"/>
  <c r="P50" i="1"/>
</calcChain>
</file>

<file path=xl/sharedStrings.xml><?xml version="1.0" encoding="utf-8"?>
<sst xmlns="http://schemas.openxmlformats.org/spreadsheetml/2006/main" count="207" uniqueCount="87">
  <si>
    <t>รวมยอดนักท่องเที่ยวที่ซื้อบัตรเข้าชมทั้งหมด</t>
  </si>
  <si>
    <t>รวมยอดบัตรเข้าชมที่จำหน่ายได้</t>
  </si>
  <si>
    <t>รวมจำนวน</t>
  </si>
  <si>
    <t>9.2 ประเภท 90 บาท</t>
  </si>
  <si>
    <t>9.1 ประเภท 60 บาท</t>
  </si>
  <si>
    <t>9. บัตรบริการเรือจักรยานน้ำ</t>
  </si>
  <si>
    <t>8. บัตรจำหน่ายอาหารสัตว์</t>
  </si>
  <si>
    <t>7. บัตรถ่ายภาพกับสัตว์</t>
  </si>
  <si>
    <t>6.4 เด็กไทย กลางวันและกลางคืน - PTC</t>
  </si>
  <si>
    <t>6.3 ผู้ใหญ่ไทย กลางวันและกลางคืน - PTA</t>
  </si>
  <si>
    <t>6.2 เด็กต่างชาติ กลางวันและกลางคืน - PFC</t>
  </si>
  <si>
    <t>6.1 ผู้ใหญ่ต่างชาติ กลางวันและกลางคืน - PFA</t>
  </si>
  <si>
    <t>6. บัตรเข้าชม ประเภท Package Day &amp; Night Safari</t>
  </si>
  <si>
    <t>5.2 เด็กไทย กลางวัน - UJDTC</t>
  </si>
  <si>
    <t>5.1 ผู้ใหญ่ไทย กลางวัน - UJDTA</t>
  </si>
  <si>
    <t>5. บัตรเข้าชม ประเภท Jagaur Trai อัพเกรดเป็น Day Safari</t>
  </si>
  <si>
    <t xml:space="preserve">4.4 เด็กต่างชาติ กลางวัน </t>
  </si>
  <si>
    <t>4.3 ผู้ใหญ่ต่างชาติ กลางวัน</t>
  </si>
  <si>
    <t xml:space="preserve">4.2 เด็กไทย กลางวัน </t>
  </si>
  <si>
    <t xml:space="preserve">4.1 ผู้ใหญ่ไทย กลางวัน </t>
  </si>
  <si>
    <t>4. บัตรเข้าชม ประเภทกิจกรรม Behind The Zoo</t>
  </si>
  <si>
    <t xml:space="preserve">     3.4 เด็กไทย กลางวัน - JTC</t>
  </si>
  <si>
    <t xml:space="preserve">     3.3 ผู้ใหญ่ไทย กลางวัน - JTA</t>
  </si>
  <si>
    <t xml:space="preserve">     3.2 เด็กต่างชาติ กลางวัน - JFC</t>
  </si>
  <si>
    <t xml:space="preserve">     3.1 ผู้ใหญ่ต่างชาติ กลางวัน - JFA</t>
  </si>
  <si>
    <t>3. ซื้อบัตรเข้าชม ประเภท Jaguar Trai</t>
  </si>
  <si>
    <t xml:space="preserve">3. บัตรเข้าชม ประเภท Jaguar Trai </t>
  </si>
  <si>
    <t xml:space="preserve">    2.4 เด็กไทย กลางวัน - DTC</t>
  </si>
  <si>
    <t xml:space="preserve">    2.3 ผู้ใหญ่ไทย กลางวัน - DTA</t>
  </si>
  <si>
    <t xml:space="preserve">    2.2 เด็กต่างชาติ กลางวัน - DFC</t>
  </si>
  <si>
    <t xml:space="preserve">    2.1 ผู้ใหญ่ต่างชาติ กลางวัน - DFA</t>
  </si>
  <si>
    <t>2. ซื้อบัตรเข้าชม ประเภท Day Safari</t>
  </si>
  <si>
    <t>2. บัตรเข้าชม ประเภท Day Safari</t>
  </si>
  <si>
    <t xml:space="preserve">    1.4 เด็กไทย กลางคืน - NTC</t>
  </si>
  <si>
    <t xml:space="preserve">    1.3 ผู้ใหญ่ไทย กลางคืน - NTA</t>
  </si>
  <si>
    <t xml:space="preserve">    1.2 เด็กต่างชาติ กลางคืน  - NFC</t>
  </si>
  <si>
    <t xml:space="preserve">    1.1 ผู้ใหญ่ต่างชาติ กลางคืน - NFA</t>
  </si>
  <si>
    <t xml:space="preserve">    </t>
  </si>
  <si>
    <t>1. ซื้อบัตรเข้าชม ประเภท Night Safari</t>
  </si>
  <si>
    <t>1. บัตรเข้าชม ประเภท Night Safari</t>
  </si>
  <si>
    <t>รวม</t>
  </si>
  <si>
    <t>รายละเอียดนักท่องเที่ยวที่ซื้อบัตรเข้าชม</t>
  </si>
  <si>
    <t>(หน่วย : บัตร)</t>
  </si>
  <si>
    <t>ร้อยละ</t>
  </si>
  <si>
    <t>เพิ่มขึ้น/ลดลง</t>
  </si>
  <si>
    <t>จำนวน</t>
  </si>
  <si>
    <t>รายงานจำนวนนักท่องเที่ยวที่ซื้อบัตรเข้าชม  ประจำปีงบประมาณ พ.ศ.2558</t>
  </si>
  <si>
    <t>สำนักงานเชียงใหม่ไนท์ซาฟารี</t>
  </si>
  <si>
    <t>รวม ปี 57</t>
  </si>
  <si>
    <t>รวม ปี 56</t>
  </si>
  <si>
    <t>ณ 31 ธันวาคม 2557</t>
  </si>
  <si>
    <t>รายงานจำนวนนักท่องเที่ยวที่ซื้อบัตรเข้าชม  ประจำปีงบประมาณ พ.ศ.2561</t>
  </si>
  <si>
    <t>รวมนักท่องเที่ยวต่างชาติ</t>
  </si>
  <si>
    <t>รวมนักท่องเที่ยวไทย</t>
  </si>
  <si>
    <t>ณ 30 กันยายน 2562</t>
  </si>
  <si>
    <t>ณ 30 กันยายน 2563</t>
  </si>
  <si>
    <t>รายงานจำนวนนักท่องเที่ยวที่ซื้อบัตรเข้าชม  ประจำปีงบประมาณ พ.ศ.2563</t>
  </si>
  <si>
    <t>Unit</t>
  </si>
  <si>
    <t>Month</t>
  </si>
  <si>
    <t>id</t>
  </si>
  <si>
    <t>Field_Name</t>
  </si>
  <si>
    <t>Data_type</t>
  </si>
  <si>
    <t>Description</t>
  </si>
  <si>
    <t>text</t>
  </si>
  <si>
    <t>numeric</t>
  </si>
  <si>
    <t>เดือน</t>
  </si>
  <si>
    <t>หน่วยนับ</t>
  </si>
  <si>
    <t>Day</t>
  </si>
  <si>
    <t>วัน</t>
  </si>
  <si>
    <t>NFC</t>
  </si>
  <si>
    <t>NFA</t>
  </si>
  <si>
    <t>NTA</t>
  </si>
  <si>
    <t>NTC</t>
  </si>
  <si>
    <t>JFA</t>
  </si>
  <si>
    <t>JFC</t>
  </si>
  <si>
    <t>JTA</t>
  </si>
  <si>
    <t>JTC</t>
  </si>
  <si>
    <t>นทท.ต่างชาติ (ผู้ใหญ่) โซนกลางคืน</t>
  </si>
  <si>
    <t>นทท.ต่างชาติ (เด็ก) โซนกลางคืน</t>
  </si>
  <si>
    <t>นทท.ไทย (ผู้ใหญ่) โซนกลางคืน</t>
  </si>
  <si>
    <t>นทท.ไทย (เด็ก) โซนกลางคืน</t>
  </si>
  <si>
    <t>นทท.ต่างชาติ (ผู้ใหญ่) โซนเดิน</t>
  </si>
  <si>
    <t>นทท.ต่างชาติ (เด็ก) โซนเดิน</t>
  </si>
  <si>
    <t>นทท.ไทย (ผู้ใหญ่) โซนเดิน</t>
  </si>
  <si>
    <t>นทท.ไทย (เด็ก) โซนเดิน</t>
  </si>
  <si>
    <t>Year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</si>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</sst>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mmm\ yy"/>
    <numFmt numFmtId="166" formatCode="#,##0.00;[Red]\(#,##0.00\)"/>
    <numFmt numFmtId="167" formatCode="#,##0;[Red]\(#,##0\)"/>
  </numFmts>
  <fonts count="3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indexed="8"/>
      <name val="BrowalliaUPC"/>
      <family val="2"/>
    </font>
    <font>
      <sz val="16"/>
      <color indexed="12"/>
      <name val="BrowalliaUPC"/>
      <family val="2"/>
    </font>
    <font>
      <sz val="16"/>
      <color indexed="8"/>
      <name val="TH Niramit AS"/>
    </font>
    <font>
      <b/>
      <sz val="16"/>
      <color indexed="8"/>
      <name val="BrowalliaUPC"/>
      <family val="2"/>
    </font>
    <font>
      <b/>
      <sz val="16"/>
      <color indexed="8"/>
      <name val="BrowalliaUPC"/>
      <family val="2"/>
      <charset val="222"/>
    </font>
    <font>
      <b/>
      <u/>
      <sz val="16"/>
      <color indexed="8"/>
      <name val="BrowalliaUPC"/>
      <family val="2"/>
    </font>
    <font>
      <sz val="10"/>
      <name val="MS Sans Serif"/>
      <family val="2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12"/>
      <name val="TH SarabunPSK"/>
      <family val="2"/>
    </font>
    <font>
      <b/>
      <u/>
      <sz val="16"/>
      <color indexed="8"/>
      <name val="TH SarabunPSK"/>
      <family val="2"/>
    </font>
    <font>
      <b/>
      <u/>
      <sz val="16"/>
      <color indexed="12"/>
      <name val="TH SarabunPSK"/>
      <family val="2"/>
    </font>
    <font>
      <sz val="16"/>
      <color indexed="12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BrowalliaUPC"/>
      <family val="2"/>
    </font>
    <font>
      <sz val="18"/>
      <color indexed="8"/>
      <name val="TH SarabunPSK"/>
      <family val="2"/>
    </font>
    <font>
      <b/>
      <sz val="18"/>
      <color indexed="12"/>
      <name val="TH SarabunPSK"/>
      <family val="2"/>
    </font>
    <font>
      <b/>
      <u/>
      <sz val="18"/>
      <color indexed="8"/>
      <name val="TH SarabunPSK"/>
      <family val="2"/>
    </font>
    <font>
      <b/>
      <u/>
      <sz val="18"/>
      <color indexed="12"/>
      <name val="TH SarabunPSK"/>
      <family val="2"/>
    </font>
    <font>
      <b/>
      <u/>
      <sz val="18"/>
      <color indexed="8"/>
      <name val="BrowalliaUPC"/>
      <family val="2"/>
    </font>
    <font>
      <sz val="18"/>
      <color indexed="12"/>
      <name val="TH SarabunPSK"/>
      <family val="2"/>
    </font>
    <font>
      <b/>
      <sz val="18"/>
      <color indexed="8"/>
      <name val="BrowalliaUPC"/>
      <family val="2"/>
      <charset val="222"/>
    </font>
    <font>
      <b/>
      <sz val="18"/>
      <color indexed="8"/>
      <name val="BrowalliaUPC"/>
      <family val="2"/>
    </font>
    <font>
      <sz val="18"/>
      <color indexed="8"/>
      <name val="TH Niramit AS"/>
    </font>
    <font>
      <sz val="18"/>
      <color indexed="12"/>
      <name val="BrowalliaUPC"/>
      <family val="2"/>
    </font>
    <font>
      <b/>
      <u/>
      <sz val="18"/>
      <color indexed="8"/>
      <name val="TH Niramit AS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3" fontId="3" fillId="0" borderId="0" xfId="1" applyNumberFormat="1" applyFont="1" applyAlignment="1">
      <alignment horizontal="center"/>
    </xf>
    <xf numFmtId="3" fontId="4" fillId="0" borderId="0" xfId="2" applyNumberFormat="1" applyFont="1" applyAlignment="1">
      <alignment horizontal="center"/>
    </xf>
    <xf numFmtId="43" fontId="4" fillId="0" borderId="0" xfId="2" applyFont="1" applyAlignment="1">
      <alignment horizontal="center"/>
    </xf>
    <xf numFmtId="0" fontId="6" fillId="0" borderId="0" xfId="1" applyFont="1"/>
    <xf numFmtId="0" fontId="6" fillId="0" borderId="0" xfId="1" applyFont="1" applyFill="1"/>
    <xf numFmtId="0" fontId="5" fillId="0" borderId="0" xfId="1" applyFont="1"/>
    <xf numFmtId="3" fontId="2" fillId="0" borderId="0" xfId="1" applyNumberFormat="1" applyFont="1"/>
    <xf numFmtId="43" fontId="2" fillId="0" borderId="0" xfId="2" applyFont="1"/>
    <xf numFmtId="0" fontId="7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3" fontId="10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right"/>
    </xf>
    <xf numFmtId="0" fontId="9" fillId="0" borderId="0" xfId="1" applyFont="1"/>
    <xf numFmtId="3" fontId="14" fillId="0" borderId="0" xfId="1" applyNumberFormat="1" applyFont="1" applyAlignment="1">
      <alignment horizontal="center"/>
    </xf>
    <xf numFmtId="3" fontId="9" fillId="4" borderId="0" xfId="2" applyNumberFormat="1" applyFont="1" applyFill="1" applyAlignment="1">
      <alignment horizontal="center"/>
    </xf>
    <xf numFmtId="3" fontId="11" fillId="4" borderId="0" xfId="1" applyNumberFormat="1" applyFont="1" applyFill="1" applyAlignment="1">
      <alignment horizontal="center"/>
    </xf>
    <xf numFmtId="3" fontId="9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center"/>
    </xf>
    <xf numFmtId="0" fontId="9" fillId="0" borderId="0" xfId="1" applyFont="1" applyFill="1" applyAlignment="1">
      <alignment horizontal="center"/>
    </xf>
    <xf numFmtId="3" fontId="9" fillId="0" borderId="0" xfId="2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center"/>
    </xf>
    <xf numFmtId="0" fontId="9" fillId="4" borderId="0" xfId="1" applyFont="1" applyFill="1"/>
    <xf numFmtId="0" fontId="9" fillId="0" borderId="0" xfId="1" applyFont="1" applyFill="1"/>
    <xf numFmtId="3" fontId="11" fillId="0" borderId="0" xfId="2" applyNumberFormat="1" applyFont="1" applyAlignment="1">
      <alignment horizontal="center"/>
    </xf>
    <xf numFmtId="3" fontId="14" fillId="0" borderId="0" xfId="2" applyNumberFormat="1" applyFont="1" applyAlignment="1">
      <alignment horizontal="center"/>
    </xf>
    <xf numFmtId="3" fontId="9" fillId="3" borderId="0" xfId="2" applyNumberFormat="1" applyFont="1" applyFill="1" applyAlignment="1">
      <alignment horizontal="center"/>
    </xf>
    <xf numFmtId="3" fontId="11" fillId="3" borderId="0" xfId="2" applyNumberFormat="1" applyFont="1" applyFill="1" applyAlignment="1">
      <alignment horizontal="center"/>
    </xf>
    <xf numFmtId="3" fontId="9" fillId="2" borderId="0" xfId="2" applyNumberFormat="1" applyFont="1" applyFill="1" applyAlignment="1">
      <alignment horizontal="center"/>
    </xf>
    <xf numFmtId="3" fontId="11" fillId="2" borderId="0" xfId="2" applyNumberFormat="1" applyFont="1" applyFill="1" applyAlignment="1">
      <alignment horizontal="center"/>
    </xf>
    <xf numFmtId="165" fontId="12" fillId="5" borderId="0" xfId="2" applyNumberFormat="1" applyFont="1" applyFill="1" applyAlignment="1">
      <alignment horizontal="center"/>
    </xf>
    <xf numFmtId="0" fontId="9" fillId="0" borderId="0" xfId="1" applyFont="1" applyAlignment="1">
      <alignment horizontal="center"/>
    </xf>
    <xf numFmtId="3" fontId="13" fillId="5" borderId="0" xfId="1" applyNumberFormat="1" applyFont="1" applyFill="1" applyAlignment="1">
      <alignment horizontal="center" vertical="center"/>
    </xf>
    <xf numFmtId="0" fontId="12" fillId="5" borderId="0" xfId="1" applyFont="1" applyFill="1" applyAlignment="1">
      <alignment vertical="center"/>
    </xf>
    <xf numFmtId="0" fontId="16" fillId="0" borderId="0" xfId="1" applyFont="1"/>
    <xf numFmtId="0" fontId="15" fillId="0" borderId="0" xfId="1" applyFont="1" applyAlignment="1">
      <alignment horizontal="center"/>
    </xf>
    <xf numFmtId="0" fontId="17" fillId="0" borderId="0" xfId="1" applyFont="1"/>
    <xf numFmtId="3" fontId="17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right"/>
    </xf>
    <xf numFmtId="0" fontId="21" fillId="0" borderId="0" xfId="1" applyFont="1"/>
    <xf numFmtId="165" fontId="19" fillId="5" borderId="0" xfId="2" applyNumberFormat="1" applyFont="1" applyFill="1" applyAlignment="1">
      <alignment horizontal="center"/>
    </xf>
    <xf numFmtId="0" fontId="15" fillId="0" borderId="0" xfId="1" applyFont="1"/>
    <xf numFmtId="3" fontId="22" fillId="0" borderId="0" xfId="1" applyNumberFormat="1" applyFont="1" applyAlignment="1">
      <alignment horizontal="center"/>
    </xf>
    <xf numFmtId="3" fontId="16" fillId="0" borderId="0" xfId="1" applyNumberFormat="1" applyFont="1"/>
    <xf numFmtId="43" fontId="16" fillId="0" borderId="0" xfId="2" applyFont="1"/>
    <xf numFmtId="4" fontId="17" fillId="0" borderId="0" xfId="2" applyNumberFormat="1" applyFont="1" applyAlignment="1">
      <alignment horizontal="center"/>
    </xf>
    <xf numFmtId="167" fontId="17" fillId="0" borderId="0" xfId="2" applyNumberFormat="1" applyFont="1" applyAlignment="1">
      <alignment horizontal="center"/>
    </xf>
    <xf numFmtId="166" fontId="17" fillId="0" borderId="0" xfId="2" applyNumberFormat="1" applyFont="1" applyAlignment="1">
      <alignment horizontal="center"/>
    </xf>
    <xf numFmtId="3" fontId="15" fillId="4" borderId="0" xfId="2" applyNumberFormat="1" applyFont="1" applyFill="1" applyAlignment="1">
      <alignment horizontal="center"/>
    </xf>
    <xf numFmtId="3" fontId="18" fillId="4" borderId="0" xfId="1" applyNumberFormat="1" applyFont="1" applyFill="1" applyAlignment="1">
      <alignment horizontal="center"/>
    </xf>
    <xf numFmtId="4" fontId="15" fillId="4" borderId="0" xfId="2" applyNumberFormat="1" applyFont="1" applyFill="1" applyAlignment="1">
      <alignment horizontal="center"/>
    </xf>
    <xf numFmtId="0" fontId="23" fillId="0" borderId="0" xfId="1" applyFont="1"/>
    <xf numFmtId="3" fontId="15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center"/>
    </xf>
    <xf numFmtId="4" fontId="15" fillId="0" borderId="0" xfId="2" applyNumberFormat="1" applyFont="1" applyAlignment="1">
      <alignment horizontal="center"/>
    </xf>
    <xf numFmtId="0" fontId="24" fillId="0" borderId="0" xfId="1" applyFont="1"/>
    <xf numFmtId="167" fontId="15" fillId="4" borderId="0" xfId="2" applyNumberFormat="1" applyFont="1" applyFill="1" applyAlignment="1">
      <alignment horizontal="center"/>
    </xf>
    <xf numFmtId="166" fontId="15" fillId="4" borderId="0" xfId="2" applyNumberFormat="1" applyFont="1" applyFill="1" applyAlignment="1">
      <alignment horizontal="center"/>
    </xf>
    <xf numFmtId="0" fontId="15" fillId="0" borderId="0" xfId="1" applyFont="1" applyFill="1" applyAlignment="1">
      <alignment horizontal="center"/>
    </xf>
    <xf numFmtId="3" fontId="15" fillId="0" borderId="0" xfId="2" applyNumberFormat="1" applyFont="1" applyFill="1" applyAlignment="1">
      <alignment horizontal="center"/>
    </xf>
    <xf numFmtId="3" fontId="18" fillId="0" borderId="0" xfId="1" applyNumberFormat="1" applyFont="1" applyFill="1" applyAlignment="1">
      <alignment horizontal="center"/>
    </xf>
    <xf numFmtId="4" fontId="15" fillId="0" borderId="0" xfId="2" applyNumberFormat="1" applyFont="1" applyFill="1" applyAlignment="1">
      <alignment horizontal="center"/>
    </xf>
    <xf numFmtId="0" fontId="23" fillId="0" borderId="0" xfId="1" applyFont="1" applyFill="1"/>
    <xf numFmtId="0" fontId="15" fillId="4" borderId="0" xfId="1" applyFont="1" applyFill="1"/>
    <xf numFmtId="0" fontId="15" fillId="0" borderId="0" xfId="1" applyFont="1" applyFill="1"/>
    <xf numFmtId="3" fontId="18" fillId="0" borderId="0" xfId="2" applyNumberFormat="1" applyFont="1" applyAlignment="1">
      <alignment horizontal="center"/>
    </xf>
    <xf numFmtId="3" fontId="22" fillId="0" borderId="0" xfId="2" applyNumberFormat="1" applyFont="1" applyAlignment="1">
      <alignment horizontal="center"/>
    </xf>
    <xf numFmtId="3" fontId="15" fillId="3" borderId="0" xfId="2" applyNumberFormat="1" applyFont="1" applyFill="1" applyAlignment="1">
      <alignment horizontal="center"/>
    </xf>
    <xf numFmtId="3" fontId="18" fillId="3" borderId="0" xfId="2" applyNumberFormat="1" applyFont="1" applyFill="1" applyAlignment="1">
      <alignment horizontal="center"/>
    </xf>
    <xf numFmtId="4" fontId="15" fillId="3" borderId="0" xfId="2" applyNumberFormat="1" applyFont="1" applyFill="1" applyAlignment="1">
      <alignment horizontal="center"/>
    </xf>
    <xf numFmtId="3" fontId="15" fillId="2" borderId="0" xfId="2" applyNumberFormat="1" applyFont="1" applyFill="1" applyAlignment="1">
      <alignment horizontal="center"/>
    </xf>
    <xf numFmtId="3" fontId="18" fillId="2" borderId="0" xfId="2" applyNumberFormat="1" applyFont="1" applyFill="1" applyAlignment="1">
      <alignment horizontal="center"/>
    </xf>
    <xf numFmtId="4" fontId="15" fillId="2" borderId="0" xfId="2" applyNumberFormat="1" applyFont="1" applyFill="1" applyAlignment="1">
      <alignment horizontal="center"/>
    </xf>
    <xf numFmtId="3" fontId="25" fillId="0" borderId="0" xfId="2" applyNumberFormat="1" applyFont="1" applyAlignment="1">
      <alignment horizontal="center"/>
    </xf>
    <xf numFmtId="3" fontId="26" fillId="0" borderId="0" xfId="1" applyNumberFormat="1" applyFont="1" applyAlignment="1">
      <alignment horizontal="center"/>
    </xf>
    <xf numFmtId="0" fontId="27" fillId="0" borderId="0" xfId="1" applyFont="1"/>
    <xf numFmtId="3" fontId="17" fillId="0" borderId="0" xfId="2" applyNumberFormat="1" applyFont="1" applyAlignment="1">
      <alignment horizontal="center"/>
    </xf>
    <xf numFmtId="4" fontId="17" fillId="0" borderId="0" xfId="2" applyNumberFormat="1" applyFont="1" applyAlignment="1">
      <alignment horizontal="center"/>
    </xf>
    <xf numFmtId="43" fontId="17" fillId="0" borderId="0" xfId="2" applyFont="1" applyAlignment="1">
      <alignment horizontal="center"/>
    </xf>
    <xf numFmtId="43" fontId="25" fillId="0" borderId="0" xfId="2" applyFont="1" applyAlignment="1">
      <alignment horizontal="center"/>
    </xf>
    <xf numFmtId="165" fontId="12" fillId="5" borderId="0" xfId="2" applyNumberFormat="1" applyFont="1" applyFill="1" applyAlignment="1">
      <alignment horizontal="center" vertical="center"/>
    </xf>
    <xf numFmtId="0" fontId="12" fillId="0" borderId="0" xfId="1" applyFont="1"/>
    <xf numFmtId="0" fontId="9" fillId="0" borderId="0" xfId="1" applyFont="1" applyAlignment="1">
      <alignment horizontal="center"/>
    </xf>
    <xf numFmtId="3" fontId="10" fillId="6" borderId="0" xfId="2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29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9" fillId="4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9" fillId="2" borderId="0" xfId="1" applyFont="1" applyFill="1" applyAlignment="1">
      <alignment horizontal="center"/>
    </xf>
    <xf numFmtId="0" fontId="9" fillId="3" borderId="0" xfId="1" applyFont="1" applyFill="1" applyAlignment="1">
      <alignment horizontal="center"/>
    </xf>
    <xf numFmtId="0" fontId="15" fillId="3" borderId="0" xfId="1" applyFont="1" applyFill="1" applyAlignment="1">
      <alignment horizontal="center"/>
    </xf>
    <xf numFmtId="0" fontId="15" fillId="2" borderId="0" xfId="1" applyFont="1" applyFill="1" applyAlignment="1">
      <alignment horizontal="center"/>
    </xf>
    <xf numFmtId="165" fontId="19" fillId="5" borderId="0" xfId="2" applyNumberFormat="1" applyFont="1" applyFill="1" applyAlignment="1">
      <alignment horizontal="center" vertical="center"/>
    </xf>
    <xf numFmtId="0" fontId="15" fillId="4" borderId="0" xfId="1" applyFont="1" applyFill="1" applyAlignment="1">
      <alignment horizontal="center"/>
    </xf>
    <xf numFmtId="0" fontId="19" fillId="5" borderId="0" xfId="1" applyFont="1" applyFill="1" applyAlignment="1">
      <alignment horizontal="center" vertical="center"/>
    </xf>
    <xf numFmtId="3" fontId="20" fillId="5" borderId="0" xfId="1" applyNumberFormat="1" applyFont="1" applyFill="1" applyAlignment="1">
      <alignment horizontal="center" vertical="center"/>
    </xf>
    <xf numFmtId="0" fontId="15" fillId="0" borderId="0" xfId="1" applyFont="1" applyAlignment="1">
      <alignment horizontal="center"/>
    </xf>
    <xf numFmtId="165" fontId="19" fillId="5" borderId="0" xfId="2" applyNumberFormat="1" applyFont="1" applyFill="1" applyAlignment="1">
      <alignment horizontal="center"/>
    </xf>
  </cellXfs>
  <cellStyles count="9">
    <cellStyle name="Comma 2" xfId="3"/>
    <cellStyle name="Normal" xfId="0" builtinId="0"/>
    <cellStyle name="Normal 2" xfId="4"/>
    <cellStyle name="เครื่องหมายจุลภาค 2" xfId="2"/>
    <cellStyle name="เครื่องหมายจุลภาค 2 2" xfId="5"/>
    <cellStyle name="ปกติ 2" xfId="1"/>
    <cellStyle name="ปกติ 2 2" xfId="6"/>
    <cellStyle name="ปกติ 2 3" xfId="7"/>
    <cellStyle name="ปกติ 3" xfId="8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5" activePane="bottomRight" state="frozen"/>
      <selection pane="topRight" activeCell="C1" sqref="C1"/>
      <selection pane="bottomLeft" activeCell="A7" sqref="A7"/>
      <selection pane="bottomRight" activeCell="O56" sqref="O56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0" t="s">
        <v>51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21" ht="22.5">
      <c r="A2" s="90" t="s">
        <v>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1" ht="22.5">
      <c r="A3" s="90" t="s">
        <v>54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3"/>
      <c r="P4" s="11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22555</v>
      </c>
      <c r="D6" s="32">
        <v>22586</v>
      </c>
      <c r="E6" s="32">
        <v>22616</v>
      </c>
      <c r="F6" s="32">
        <v>22647</v>
      </c>
      <c r="G6" s="32">
        <v>22678</v>
      </c>
      <c r="H6" s="32">
        <v>22706</v>
      </c>
      <c r="I6" s="32">
        <v>22737</v>
      </c>
      <c r="J6" s="32">
        <v>22767</v>
      </c>
      <c r="K6" s="32">
        <v>22798</v>
      </c>
      <c r="L6" s="32">
        <v>22828</v>
      </c>
      <c r="M6" s="32">
        <v>22859</v>
      </c>
      <c r="N6" s="32">
        <v>22890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14698</v>
      </c>
      <c r="D8" s="13">
        <v>14245</v>
      </c>
      <c r="E8" s="13">
        <v>25438</v>
      </c>
      <c r="F8" s="13">
        <v>32481</v>
      </c>
      <c r="G8" s="13">
        <v>46406</v>
      </c>
      <c r="H8" s="13">
        <v>23784</v>
      </c>
      <c r="I8" s="13">
        <v>14529</v>
      </c>
      <c r="J8" s="13">
        <v>29408</v>
      </c>
      <c r="K8" s="13">
        <v>13393</v>
      </c>
      <c r="L8" s="13">
        <v>40387</v>
      </c>
      <c r="M8" s="13">
        <v>51183</v>
      </c>
      <c r="N8" s="13">
        <v>27054</v>
      </c>
      <c r="O8" s="13">
        <f>SUM(C8:N8)</f>
        <v>333006</v>
      </c>
      <c r="P8" s="16">
        <f>SUM(C8:N8)</f>
        <v>333006</v>
      </c>
      <c r="R8" s="8"/>
      <c r="S8" s="8"/>
      <c r="T8" s="9"/>
    </row>
    <row r="9" spans="1:21" ht="22.5">
      <c r="A9" s="12"/>
      <c r="B9" s="12" t="s">
        <v>35</v>
      </c>
      <c r="C9" s="13">
        <v>1045</v>
      </c>
      <c r="D9" s="13">
        <v>937</v>
      </c>
      <c r="E9" s="13">
        <v>1757</v>
      </c>
      <c r="F9" s="13">
        <v>5818</v>
      </c>
      <c r="G9" s="13">
        <v>6089</v>
      </c>
      <c r="H9" s="13">
        <v>3469</v>
      </c>
      <c r="I9" s="13">
        <v>891</v>
      </c>
      <c r="J9" s="13">
        <v>1259</v>
      </c>
      <c r="K9" s="13">
        <v>1576</v>
      </c>
      <c r="L9" s="13">
        <v>7187</v>
      </c>
      <c r="M9" s="13">
        <v>6247</v>
      </c>
      <c r="N9" s="13">
        <v>1612</v>
      </c>
      <c r="O9" s="13">
        <f t="shared" ref="O9:O51" si="0">SUM(C9:N9)</f>
        <v>37887</v>
      </c>
      <c r="P9" s="16">
        <f>SUM(C9:N9)</f>
        <v>37887</v>
      </c>
      <c r="R9" s="8"/>
      <c r="S9" s="8"/>
      <c r="T9" s="9"/>
    </row>
    <row r="10" spans="1:21" ht="22.5">
      <c r="A10" s="12"/>
      <c r="B10" s="12" t="s">
        <v>34</v>
      </c>
      <c r="C10" s="13">
        <v>15506</v>
      </c>
      <c r="D10" s="13">
        <v>7773</v>
      </c>
      <c r="E10" s="13">
        <v>23641</v>
      </c>
      <c r="F10" s="13">
        <v>14239</v>
      </c>
      <c r="G10" s="13">
        <v>12572</v>
      </c>
      <c r="H10" s="13">
        <v>7000</v>
      </c>
      <c r="I10" s="13">
        <v>6197</v>
      </c>
      <c r="J10" s="13">
        <v>4927</v>
      </c>
      <c r="K10" s="13">
        <v>3893</v>
      </c>
      <c r="L10" s="13">
        <v>6102</v>
      </c>
      <c r="M10" s="13">
        <v>4313</v>
      </c>
      <c r="N10" s="13">
        <v>4077</v>
      </c>
      <c r="O10" s="13">
        <f t="shared" si="0"/>
        <v>110240</v>
      </c>
      <c r="P10" s="16">
        <f>SUM(C10:N10)</f>
        <v>110240</v>
      </c>
      <c r="R10" s="8"/>
      <c r="S10" s="8"/>
      <c r="T10" s="9"/>
    </row>
    <row r="11" spans="1:21" ht="22.5">
      <c r="A11" s="12"/>
      <c r="B11" s="12" t="s">
        <v>33</v>
      </c>
      <c r="C11" s="13">
        <v>4026</v>
      </c>
      <c r="D11" s="13">
        <v>1226</v>
      </c>
      <c r="E11" s="13">
        <v>5347</v>
      </c>
      <c r="F11" s="13">
        <v>2167</v>
      </c>
      <c r="G11" s="13">
        <v>1309</v>
      </c>
      <c r="H11" s="13">
        <v>1336</v>
      </c>
      <c r="I11" s="13">
        <v>1431</v>
      </c>
      <c r="J11" s="13">
        <v>1117</v>
      </c>
      <c r="K11" s="13">
        <v>698</v>
      </c>
      <c r="L11" s="13">
        <v>1353</v>
      </c>
      <c r="M11" s="13">
        <v>881</v>
      </c>
      <c r="N11" s="13">
        <v>690</v>
      </c>
      <c r="O11" s="13">
        <f t="shared" si="0"/>
        <v>21581</v>
      </c>
      <c r="P11" s="16">
        <f>SUM(C11:N11)</f>
        <v>21581</v>
      </c>
    </row>
    <row r="12" spans="1:21" s="5" customFormat="1" ht="23.25">
      <c r="A12" s="89" t="s">
        <v>2</v>
      </c>
      <c r="B12" s="89"/>
      <c r="C12" s="17">
        <f t="shared" ref="C12:P12" si="1">SUM(C8:C11)</f>
        <v>35275</v>
      </c>
      <c r="D12" s="17">
        <f t="shared" si="1"/>
        <v>24181</v>
      </c>
      <c r="E12" s="17">
        <f t="shared" si="1"/>
        <v>56183</v>
      </c>
      <c r="F12" s="17">
        <f t="shared" si="1"/>
        <v>54705</v>
      </c>
      <c r="G12" s="17">
        <f>SUM(G8:G11)</f>
        <v>66376</v>
      </c>
      <c r="H12" s="17">
        <f t="shared" si="1"/>
        <v>35589</v>
      </c>
      <c r="I12" s="17">
        <f t="shared" si="1"/>
        <v>23048</v>
      </c>
      <c r="J12" s="17">
        <f t="shared" si="1"/>
        <v>36711</v>
      </c>
      <c r="K12" s="17">
        <f t="shared" si="1"/>
        <v>19560</v>
      </c>
      <c r="L12" s="17">
        <f t="shared" si="1"/>
        <v>55029</v>
      </c>
      <c r="M12" s="17">
        <f t="shared" si="1"/>
        <v>62624</v>
      </c>
      <c r="N12" s="17">
        <f>SUM(N8:N11)</f>
        <v>33433</v>
      </c>
      <c r="O12" s="17">
        <f>SUM(O8:O11)</f>
        <v>502714</v>
      </c>
      <c r="P12" s="17">
        <f t="shared" si="1"/>
        <v>502714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313</v>
      </c>
      <c r="D14" s="13">
        <v>314</v>
      </c>
      <c r="E14" s="13">
        <v>548</v>
      </c>
      <c r="F14" s="13">
        <v>817</v>
      </c>
      <c r="G14" s="13">
        <v>760</v>
      </c>
      <c r="H14" s="13">
        <v>393</v>
      </c>
      <c r="I14" s="13">
        <v>257</v>
      </c>
      <c r="J14" s="13">
        <v>257</v>
      </c>
      <c r="K14" s="13">
        <v>353</v>
      </c>
      <c r="L14" s="13">
        <v>710</v>
      </c>
      <c r="M14" s="13">
        <v>987</v>
      </c>
      <c r="N14" s="13">
        <v>401</v>
      </c>
      <c r="O14" s="13">
        <f>SUM(C14:N14)</f>
        <v>6110</v>
      </c>
      <c r="P14" s="16">
        <f>SUM(C14:N14)</f>
        <v>6110</v>
      </c>
    </row>
    <row r="15" spans="1:21" ht="22.5">
      <c r="A15" s="12"/>
      <c r="B15" s="12" t="s">
        <v>29</v>
      </c>
      <c r="C15" s="13">
        <v>45</v>
      </c>
      <c r="D15" s="13">
        <v>37</v>
      </c>
      <c r="E15" s="13">
        <v>70</v>
      </c>
      <c r="F15" s="13">
        <v>162</v>
      </c>
      <c r="G15" s="13">
        <v>160</v>
      </c>
      <c r="H15" s="13">
        <v>32</v>
      </c>
      <c r="I15" s="13">
        <v>24</v>
      </c>
      <c r="J15" s="13">
        <v>24</v>
      </c>
      <c r="K15" s="13">
        <v>42</v>
      </c>
      <c r="L15" s="13">
        <v>173</v>
      </c>
      <c r="M15" s="13">
        <v>271</v>
      </c>
      <c r="N15" s="13">
        <v>47</v>
      </c>
      <c r="O15" s="13">
        <f>SUM(C15:N15)</f>
        <v>1087</v>
      </c>
      <c r="P15" s="16">
        <f>SUM(C15:N15)</f>
        <v>1087</v>
      </c>
    </row>
    <row r="16" spans="1:21" ht="22.5">
      <c r="A16" s="12"/>
      <c r="B16" s="12" t="s">
        <v>28</v>
      </c>
      <c r="C16" s="13">
        <v>2502</v>
      </c>
      <c r="D16" s="13">
        <v>1464</v>
      </c>
      <c r="E16" s="13">
        <v>3240</v>
      </c>
      <c r="F16" s="13">
        <v>2676</v>
      </c>
      <c r="G16" s="13">
        <v>1265</v>
      </c>
      <c r="H16" s="13">
        <v>854</v>
      </c>
      <c r="I16" s="13">
        <v>925</v>
      </c>
      <c r="J16" s="13">
        <v>769</v>
      </c>
      <c r="K16" s="13">
        <v>991</v>
      </c>
      <c r="L16" s="13">
        <v>1535</v>
      </c>
      <c r="M16" s="13">
        <v>1822</v>
      </c>
      <c r="N16" s="13">
        <v>1590</v>
      </c>
      <c r="O16" s="13">
        <f t="shared" si="0"/>
        <v>19633</v>
      </c>
      <c r="P16" s="16">
        <f>SUM(C16:N16)</f>
        <v>19633</v>
      </c>
    </row>
    <row r="17" spans="1:17" ht="22.5">
      <c r="A17" s="12"/>
      <c r="B17" s="12" t="s">
        <v>27</v>
      </c>
      <c r="C17" s="13">
        <v>962</v>
      </c>
      <c r="D17" s="13">
        <v>522</v>
      </c>
      <c r="E17" s="13">
        <v>1392</v>
      </c>
      <c r="F17" s="13">
        <v>622</v>
      </c>
      <c r="G17" s="13">
        <v>430</v>
      </c>
      <c r="H17" s="13">
        <v>506</v>
      </c>
      <c r="I17" s="13">
        <v>277</v>
      </c>
      <c r="J17" s="13">
        <v>204</v>
      </c>
      <c r="K17" s="13">
        <v>322</v>
      </c>
      <c r="L17" s="13">
        <v>684</v>
      </c>
      <c r="M17" s="13">
        <v>848</v>
      </c>
      <c r="N17" s="13">
        <v>378</v>
      </c>
      <c r="O17" s="13">
        <f t="shared" si="0"/>
        <v>7147</v>
      </c>
      <c r="P17" s="16">
        <f>SUM(C17:N17)</f>
        <v>7147</v>
      </c>
    </row>
    <row r="18" spans="1:17" s="5" customFormat="1" ht="23.25">
      <c r="A18" s="89" t="s">
        <v>2</v>
      </c>
      <c r="B18" s="89"/>
      <c r="C18" s="17">
        <f t="shared" ref="C18:P18" si="2">SUM(C14:C17)</f>
        <v>3822</v>
      </c>
      <c r="D18" s="17">
        <f t="shared" si="2"/>
        <v>2337</v>
      </c>
      <c r="E18" s="17">
        <f t="shared" si="2"/>
        <v>5250</v>
      </c>
      <c r="F18" s="17">
        <f t="shared" si="2"/>
        <v>4277</v>
      </c>
      <c r="G18" s="17">
        <f>SUM(G14:G17)</f>
        <v>2615</v>
      </c>
      <c r="H18" s="17">
        <f t="shared" si="2"/>
        <v>1785</v>
      </c>
      <c r="I18" s="17">
        <f t="shared" si="2"/>
        <v>1483</v>
      </c>
      <c r="J18" s="17">
        <f>SUM(J14:J17)</f>
        <v>1254</v>
      </c>
      <c r="K18" s="17">
        <f t="shared" si="2"/>
        <v>1708</v>
      </c>
      <c r="L18" s="17">
        <f t="shared" si="2"/>
        <v>3102</v>
      </c>
      <c r="M18" s="17">
        <f t="shared" si="2"/>
        <v>3928</v>
      </c>
      <c r="N18" s="17">
        <f t="shared" si="2"/>
        <v>2416</v>
      </c>
      <c r="O18" s="17">
        <f>SUM(O14:O17)</f>
        <v>33977</v>
      </c>
      <c r="P18" s="18">
        <f t="shared" si="2"/>
        <v>33977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327</v>
      </c>
      <c r="D20" s="13">
        <v>375</v>
      </c>
      <c r="E20" s="13">
        <v>691</v>
      </c>
      <c r="F20" s="13">
        <v>955</v>
      </c>
      <c r="G20" s="13">
        <v>1058</v>
      </c>
      <c r="H20" s="13">
        <v>694</v>
      </c>
      <c r="I20" s="13">
        <v>559</v>
      </c>
      <c r="J20" s="13">
        <v>436</v>
      </c>
      <c r="K20" s="13">
        <v>585</v>
      </c>
      <c r="L20" s="13">
        <v>890</v>
      </c>
      <c r="M20" s="13">
        <v>954</v>
      </c>
      <c r="N20" s="13">
        <v>542</v>
      </c>
      <c r="O20" s="13">
        <f t="shared" si="0"/>
        <v>8066</v>
      </c>
      <c r="P20" s="16">
        <f>SUM(C20:N20)</f>
        <v>8066</v>
      </c>
      <c r="Q20" s="8"/>
    </row>
    <row r="21" spans="1:17" ht="22.5">
      <c r="A21" s="12"/>
      <c r="B21" s="12" t="s">
        <v>23</v>
      </c>
      <c r="C21" s="13">
        <v>12</v>
      </c>
      <c r="D21" s="13">
        <v>34</v>
      </c>
      <c r="E21" s="13">
        <v>64</v>
      </c>
      <c r="F21" s="13">
        <v>86</v>
      </c>
      <c r="G21" s="13">
        <v>120</v>
      </c>
      <c r="H21" s="13">
        <v>44</v>
      </c>
      <c r="I21" s="13">
        <v>41</v>
      </c>
      <c r="J21" s="13">
        <v>22</v>
      </c>
      <c r="K21" s="13">
        <v>38</v>
      </c>
      <c r="L21" s="13">
        <v>125</v>
      </c>
      <c r="M21" s="13">
        <v>152</v>
      </c>
      <c r="N21" s="13">
        <v>28</v>
      </c>
      <c r="O21" s="13">
        <f t="shared" si="0"/>
        <v>766</v>
      </c>
      <c r="P21" s="16">
        <f>SUM(C21:N21)</f>
        <v>766</v>
      </c>
    </row>
    <row r="22" spans="1:17" ht="22.5">
      <c r="A22" s="12"/>
      <c r="B22" s="12" t="s">
        <v>22</v>
      </c>
      <c r="C22" s="13">
        <v>6783</v>
      </c>
      <c r="D22" s="13">
        <v>3133</v>
      </c>
      <c r="E22" s="13">
        <v>7370</v>
      </c>
      <c r="F22" s="13">
        <v>9260</v>
      </c>
      <c r="G22" s="13">
        <v>3521</v>
      </c>
      <c r="H22" s="13">
        <v>3306</v>
      </c>
      <c r="I22" s="13">
        <v>3846</v>
      </c>
      <c r="J22" s="13">
        <v>2887</v>
      </c>
      <c r="K22" s="13">
        <v>3413</v>
      </c>
      <c r="L22" s="13">
        <v>5185</v>
      </c>
      <c r="M22" s="13">
        <v>4538</v>
      </c>
      <c r="N22" s="13">
        <v>3071</v>
      </c>
      <c r="O22" s="13">
        <f t="shared" si="0"/>
        <v>56313</v>
      </c>
      <c r="P22" s="16">
        <f>SUM(C22:N22)</f>
        <v>56313</v>
      </c>
    </row>
    <row r="23" spans="1:17" ht="22.5">
      <c r="A23" s="12"/>
      <c r="B23" s="12" t="s">
        <v>21</v>
      </c>
      <c r="C23" s="13">
        <v>1893</v>
      </c>
      <c r="D23" s="13">
        <v>1179</v>
      </c>
      <c r="E23" s="13">
        <v>1953</v>
      </c>
      <c r="F23" s="13">
        <v>1351</v>
      </c>
      <c r="G23" s="13">
        <v>1154</v>
      </c>
      <c r="H23" s="13">
        <v>1431</v>
      </c>
      <c r="I23" s="13">
        <v>1165</v>
      </c>
      <c r="J23" s="13">
        <v>818</v>
      </c>
      <c r="K23" s="13">
        <v>798</v>
      </c>
      <c r="L23" s="13">
        <v>1360</v>
      </c>
      <c r="M23" s="13">
        <v>1613</v>
      </c>
      <c r="N23" s="13">
        <v>851</v>
      </c>
      <c r="O23" s="13">
        <f t="shared" si="0"/>
        <v>15566</v>
      </c>
      <c r="P23" s="16">
        <f>SUM(C23:N23)</f>
        <v>15566</v>
      </c>
    </row>
    <row r="24" spans="1:17" s="5" customFormat="1" ht="23.25">
      <c r="A24" s="89" t="s">
        <v>2</v>
      </c>
      <c r="B24" s="89"/>
      <c r="C24" s="17">
        <f t="shared" ref="C24:P24" si="3">SUM(C20:C23)</f>
        <v>9015</v>
      </c>
      <c r="D24" s="17">
        <f t="shared" si="3"/>
        <v>4721</v>
      </c>
      <c r="E24" s="17">
        <f t="shared" si="3"/>
        <v>10078</v>
      </c>
      <c r="F24" s="17">
        <f t="shared" si="3"/>
        <v>11652</v>
      </c>
      <c r="G24" s="17">
        <f>SUM(G20:G23)</f>
        <v>5853</v>
      </c>
      <c r="H24" s="17">
        <f t="shared" si="3"/>
        <v>5475</v>
      </c>
      <c r="I24" s="17">
        <f t="shared" si="3"/>
        <v>5611</v>
      </c>
      <c r="J24" s="17">
        <f t="shared" si="3"/>
        <v>4163</v>
      </c>
      <c r="K24" s="17">
        <f t="shared" si="3"/>
        <v>4834</v>
      </c>
      <c r="L24" s="17">
        <f t="shared" si="3"/>
        <v>7560</v>
      </c>
      <c r="M24" s="17">
        <f t="shared" si="3"/>
        <v>7257</v>
      </c>
      <c r="N24" s="17">
        <f t="shared" si="3"/>
        <v>4492</v>
      </c>
      <c r="O24" s="17">
        <f>SUM(O20:O23)</f>
        <v>80711</v>
      </c>
      <c r="P24" s="18">
        <f t="shared" si="3"/>
        <v>80711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89" t="s">
        <v>2</v>
      </c>
      <c r="B30" s="89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89" t="s">
        <v>2</v>
      </c>
      <c r="B34" s="89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89" t="s">
        <v>2</v>
      </c>
      <c r="B40" s="89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2" t="s">
        <v>2</v>
      </c>
      <c r="B48" s="92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2" t="s">
        <v>1</v>
      </c>
      <c r="B50" s="92"/>
      <c r="C50" s="28">
        <f>+C12+C18+C24+C30+C40+C34</f>
        <v>48112</v>
      </c>
      <c r="D50" s="28">
        <f>+D12+D18+D24+D30+D40+D34</f>
        <v>31239</v>
      </c>
      <c r="E50" s="28">
        <f>+E12+E18+E24+E30+E40+E34</f>
        <v>71511</v>
      </c>
      <c r="F50" s="28">
        <f>+F12+F18+F24+F30+F40+F34</f>
        <v>70634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221496</v>
      </c>
      <c r="P50" s="29">
        <f>SUM(C50:F50)</f>
        <v>221496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91" t="s">
        <v>0</v>
      </c>
      <c r="B52" s="91"/>
      <c r="C52" s="30">
        <f>+C12+C18+C24</f>
        <v>48112</v>
      </c>
      <c r="D52" s="30">
        <f>+D12+D18+D24</f>
        <v>31239</v>
      </c>
      <c r="E52" s="30">
        <f>+E12+E18+E24</f>
        <v>71511</v>
      </c>
      <c r="F52" s="30">
        <f>+F12+F18+F24</f>
        <v>70634</v>
      </c>
      <c r="G52" s="30">
        <f>+G18+G24+G12</f>
        <v>74844</v>
      </c>
      <c r="H52" s="30">
        <f t="shared" ref="H52:N52" si="4">+H18+H24+H12</f>
        <v>42849</v>
      </c>
      <c r="I52" s="30">
        <f t="shared" si="4"/>
        <v>30142</v>
      </c>
      <c r="J52" s="30">
        <f>+J18+J24+J12</f>
        <v>42128</v>
      </c>
      <c r="K52" s="30">
        <f t="shared" si="4"/>
        <v>26102</v>
      </c>
      <c r="L52" s="30">
        <f t="shared" si="4"/>
        <v>65691</v>
      </c>
      <c r="M52" s="30">
        <f t="shared" si="4"/>
        <v>73809</v>
      </c>
      <c r="N52" s="30">
        <f t="shared" si="4"/>
        <v>40341</v>
      </c>
      <c r="O52" s="30">
        <f>+O18+O24+O12</f>
        <v>617402</v>
      </c>
      <c r="P52" s="31">
        <f>SUM(C52:N52)</f>
        <v>617402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16440</v>
      </c>
      <c r="D54" s="13">
        <f t="shared" ref="D54:E54" si="5">D8+D9+D14+D15+D20+D21</f>
        <v>15942</v>
      </c>
      <c r="E54" s="13">
        <f t="shared" si="5"/>
        <v>28568</v>
      </c>
      <c r="F54" s="13">
        <f t="shared" ref="F54:L54" si="6">F8+F9+F14+F15+F20+F21</f>
        <v>40319</v>
      </c>
      <c r="G54" s="13">
        <f t="shared" si="6"/>
        <v>54593</v>
      </c>
      <c r="H54" s="13">
        <f t="shared" si="6"/>
        <v>28416</v>
      </c>
      <c r="I54" s="13">
        <f t="shared" si="6"/>
        <v>16301</v>
      </c>
      <c r="J54" s="13">
        <f>J8+J9+J14+J15+J20+J21</f>
        <v>31406</v>
      </c>
      <c r="K54" s="13">
        <f t="shared" si="6"/>
        <v>15987</v>
      </c>
      <c r="L54" s="13">
        <f t="shared" si="6"/>
        <v>49472</v>
      </c>
      <c r="M54" s="13">
        <f t="shared" ref="M54:N54" si="7">M8+M9+M14+M15+M20+M21</f>
        <v>59794</v>
      </c>
      <c r="N54" s="13">
        <f t="shared" si="7"/>
        <v>29684</v>
      </c>
      <c r="O54" s="19">
        <f>SUM(C54:N54)</f>
        <v>386922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31672</v>
      </c>
      <c r="D55" s="13">
        <f t="shared" ref="D55:E55" si="8">D10+D11+D16+D17+D22+D23</f>
        <v>15297</v>
      </c>
      <c r="E55" s="13">
        <f t="shared" si="8"/>
        <v>42943</v>
      </c>
      <c r="F55" s="13">
        <f t="shared" ref="F55:L55" si="9">F10+F11+F16+F17+F22+F23</f>
        <v>30315</v>
      </c>
      <c r="G55" s="13">
        <f t="shared" si="9"/>
        <v>20251</v>
      </c>
      <c r="H55" s="13">
        <f t="shared" si="9"/>
        <v>14433</v>
      </c>
      <c r="I55" s="13">
        <f t="shared" si="9"/>
        <v>13841</v>
      </c>
      <c r="J55" s="13">
        <f t="shared" si="9"/>
        <v>10722</v>
      </c>
      <c r="K55" s="13">
        <f t="shared" si="9"/>
        <v>10115</v>
      </c>
      <c r="L55" s="13">
        <f t="shared" si="9"/>
        <v>16219</v>
      </c>
      <c r="M55" s="13">
        <f t="shared" ref="M55:N55" si="10">M10+M11+M16+M17+M22+M23</f>
        <v>14015</v>
      </c>
      <c r="N55" s="13">
        <f t="shared" si="10"/>
        <v>10657</v>
      </c>
      <c r="O55" s="19">
        <f>SUM(C55:N55)</f>
        <v>230480</v>
      </c>
      <c r="P55" s="16"/>
    </row>
    <row r="56" spans="1:16" s="12" customFormat="1" ht="21">
      <c r="C56" s="13">
        <f t="shared" ref="C56:K56" si="11">SUM(C54:C55)</f>
        <v>48112</v>
      </c>
      <c r="D56" s="13">
        <f t="shared" si="11"/>
        <v>31239</v>
      </c>
      <c r="E56" s="13">
        <f t="shared" si="11"/>
        <v>71511</v>
      </c>
      <c r="F56" s="13">
        <f t="shared" si="11"/>
        <v>70634</v>
      </c>
      <c r="G56" s="13">
        <f t="shared" si="11"/>
        <v>74844</v>
      </c>
      <c r="H56" s="13">
        <f t="shared" si="11"/>
        <v>42849</v>
      </c>
      <c r="I56" s="13">
        <f t="shared" si="11"/>
        <v>30142</v>
      </c>
      <c r="J56" s="13">
        <f t="shared" si="11"/>
        <v>42128</v>
      </c>
      <c r="K56" s="13">
        <f t="shared" si="11"/>
        <v>26102</v>
      </c>
      <c r="L56" s="13">
        <f>SUM(L54:L55)</f>
        <v>65691</v>
      </c>
      <c r="M56" s="13">
        <f>SUM(M54:M55)</f>
        <v>73809</v>
      </c>
      <c r="N56" s="13">
        <f>SUM(N54:N55)</f>
        <v>40341</v>
      </c>
      <c r="O56" s="19">
        <f>SUM(O54:O55)</f>
        <v>617402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52:B52"/>
    <mergeCell ref="A24:B24"/>
    <mergeCell ref="A30:B30"/>
    <mergeCell ref="A34:B34"/>
    <mergeCell ref="A40:B40"/>
    <mergeCell ref="A48:B48"/>
    <mergeCell ref="A50:B50"/>
    <mergeCell ref="A18:B18"/>
    <mergeCell ref="A1:P1"/>
    <mergeCell ref="A2:P2"/>
    <mergeCell ref="A3:P3"/>
    <mergeCell ref="A12:B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R61"/>
  <sheetViews>
    <sheetView topLeftCell="A2" zoomScale="70" zoomScaleNormal="70" zoomScaleSheetLayoutView="50" workbookViewId="0">
      <selection activeCell="B61" sqref="B61"/>
    </sheetView>
  </sheetViews>
  <sheetFormatPr defaultColWidth="8.140625" defaultRowHeight="27.75"/>
  <cols>
    <col min="1" max="1" width="0.140625" style="36" customWidth="1"/>
    <col min="2" max="2" width="40" style="36" customWidth="1"/>
    <col min="3" max="3" width="11.42578125" style="75" customWidth="1"/>
    <col min="4" max="4" width="10.7109375" style="75" customWidth="1"/>
    <col min="5" max="5" width="14" style="76" hidden="1" customWidth="1"/>
    <col min="6" max="6" width="11.5703125" style="75" customWidth="1"/>
    <col min="7" max="7" width="12.42578125" style="75" customWidth="1"/>
    <col min="8" max="8" width="11.5703125" style="75" customWidth="1"/>
    <col min="9" max="9" width="12.42578125" style="75" customWidth="1"/>
    <col min="10" max="10" width="12" style="75" customWidth="1"/>
    <col min="11" max="11" width="11.42578125" style="75" customWidth="1"/>
    <col min="12" max="12" width="12.42578125" style="75" customWidth="1"/>
    <col min="13" max="13" width="10.85546875" style="75" customWidth="1"/>
    <col min="14" max="16" width="22.140625" style="36" customWidth="1"/>
    <col min="17" max="16384" width="8.140625" style="36"/>
  </cols>
  <sheetData>
    <row r="1" spans="1:18" ht="25.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8" ht="25.5">
      <c r="A2" s="99" t="s">
        <v>47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8" ht="25.5">
      <c r="A3" s="99" t="s">
        <v>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8" ht="9.7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8" ht="21.75" customHeight="1">
      <c r="A5" s="38"/>
      <c r="B5" s="38"/>
      <c r="C5" s="39"/>
      <c r="D5" s="39"/>
      <c r="E5" s="40" t="s">
        <v>42</v>
      </c>
      <c r="F5" s="39"/>
      <c r="G5" s="39"/>
      <c r="H5" s="39"/>
      <c r="I5" s="39"/>
      <c r="J5" s="39"/>
      <c r="K5" s="39"/>
      <c r="L5" s="39"/>
      <c r="M5" s="39"/>
    </row>
    <row r="6" spans="1:18" s="41" customFormat="1" ht="26.25">
      <c r="A6" s="97" t="s">
        <v>41</v>
      </c>
      <c r="B6" s="97"/>
      <c r="C6" s="95">
        <v>21094</v>
      </c>
      <c r="D6" s="95">
        <v>20729</v>
      </c>
      <c r="E6" s="98" t="s">
        <v>40</v>
      </c>
      <c r="F6" s="95">
        <v>21125</v>
      </c>
      <c r="G6" s="95">
        <v>20760</v>
      </c>
      <c r="H6" s="95">
        <v>21155</v>
      </c>
      <c r="I6" s="95">
        <v>20790</v>
      </c>
      <c r="J6" s="95" t="s">
        <v>48</v>
      </c>
      <c r="K6" s="95" t="s">
        <v>49</v>
      </c>
      <c r="L6" s="100" t="s">
        <v>44</v>
      </c>
      <c r="M6" s="100"/>
    </row>
    <row r="7" spans="1:18" s="41" customFormat="1" ht="26.25">
      <c r="A7" s="97"/>
      <c r="B7" s="97"/>
      <c r="C7" s="95"/>
      <c r="D7" s="95"/>
      <c r="E7" s="98"/>
      <c r="F7" s="95"/>
      <c r="G7" s="95"/>
      <c r="H7" s="95"/>
      <c r="I7" s="95"/>
      <c r="J7" s="95"/>
      <c r="K7" s="95"/>
      <c r="L7" s="42" t="s">
        <v>45</v>
      </c>
      <c r="M7" s="42" t="s">
        <v>43</v>
      </c>
    </row>
    <row r="8" spans="1:18" ht="27" customHeight="1">
      <c r="A8" s="43" t="s">
        <v>39</v>
      </c>
      <c r="B8" s="43" t="s">
        <v>38</v>
      </c>
      <c r="C8" s="39"/>
      <c r="D8" s="39"/>
      <c r="E8" s="44"/>
      <c r="F8" s="39"/>
      <c r="G8" s="39"/>
      <c r="H8" s="39"/>
      <c r="I8" s="39"/>
      <c r="J8" s="39"/>
      <c r="K8" s="39"/>
      <c r="L8" s="39"/>
      <c r="M8" s="39"/>
      <c r="O8" s="45"/>
      <c r="P8" s="45"/>
      <c r="Q8" s="46"/>
      <c r="R8" s="46"/>
    </row>
    <row r="9" spans="1:18" ht="25.5">
      <c r="A9" s="38" t="s">
        <v>37</v>
      </c>
      <c r="B9" s="38" t="s">
        <v>36</v>
      </c>
      <c r="C9" s="39">
        <v>12515</v>
      </c>
      <c r="D9" s="39">
        <v>7426</v>
      </c>
      <c r="E9" s="44">
        <f>SUM(C9:D9)</f>
        <v>19941</v>
      </c>
      <c r="F9" s="39">
        <v>9361</v>
      </c>
      <c r="G9" s="39">
        <v>7312</v>
      </c>
      <c r="H9" s="39">
        <v>12267</v>
      </c>
      <c r="I9" s="39">
        <v>9344</v>
      </c>
      <c r="J9" s="39">
        <f>+C9+F9+H9</f>
        <v>34143</v>
      </c>
      <c r="K9" s="39">
        <f>+D9+G9+I9</f>
        <v>24082</v>
      </c>
      <c r="L9" s="39">
        <f>+J9-K9</f>
        <v>10061</v>
      </c>
      <c r="M9" s="47">
        <f>+L9/K9*100</f>
        <v>41.778091520637822</v>
      </c>
      <c r="O9" s="45"/>
      <c r="P9" s="45"/>
      <c r="Q9" s="46"/>
    </row>
    <row r="10" spans="1:18" ht="25.5">
      <c r="A10" s="38"/>
      <c r="B10" s="38" t="s">
        <v>35</v>
      </c>
      <c r="C10" s="39">
        <v>860</v>
      </c>
      <c r="D10" s="39">
        <v>469</v>
      </c>
      <c r="E10" s="44">
        <f>SUM(C10:D10)</f>
        <v>1329</v>
      </c>
      <c r="F10" s="39">
        <v>518</v>
      </c>
      <c r="G10" s="39">
        <v>309</v>
      </c>
      <c r="H10" s="39">
        <v>1067</v>
      </c>
      <c r="I10" s="39">
        <v>687</v>
      </c>
      <c r="J10" s="39">
        <f t="shared" ref="J10:J12" si="0">+C10+F10+H10</f>
        <v>2445</v>
      </c>
      <c r="K10" s="39">
        <f t="shared" ref="K10:K12" si="1">+D10+G10+I10</f>
        <v>1465</v>
      </c>
      <c r="L10" s="39">
        <f t="shared" ref="L10:L12" si="2">+J10-K10</f>
        <v>980</v>
      </c>
      <c r="M10" s="47">
        <f t="shared" ref="M10:M12" si="3">+L10/K10*100</f>
        <v>66.89419795221842</v>
      </c>
      <c r="O10" s="45"/>
      <c r="P10" s="45"/>
      <c r="Q10" s="46"/>
    </row>
    <row r="11" spans="1:18" ht="25.5">
      <c r="A11" s="38"/>
      <c r="B11" s="38" t="s">
        <v>34</v>
      </c>
      <c r="C11" s="39">
        <v>13515</v>
      </c>
      <c r="D11" s="39">
        <v>13482</v>
      </c>
      <c r="E11" s="44">
        <f>SUM(C11:D11)</f>
        <v>26997</v>
      </c>
      <c r="F11" s="39">
        <v>8264</v>
      </c>
      <c r="G11" s="39">
        <v>7211</v>
      </c>
      <c r="H11" s="39">
        <v>23152</v>
      </c>
      <c r="I11" s="39">
        <v>25483</v>
      </c>
      <c r="J11" s="39">
        <f t="shared" si="0"/>
        <v>44931</v>
      </c>
      <c r="K11" s="39">
        <f t="shared" si="1"/>
        <v>46176</v>
      </c>
      <c r="L11" s="48">
        <f t="shared" si="2"/>
        <v>-1245</v>
      </c>
      <c r="M11" s="49">
        <f t="shared" si="3"/>
        <v>-2.6962058212058211</v>
      </c>
      <c r="O11" s="45"/>
      <c r="P11" s="45"/>
      <c r="Q11" s="46"/>
    </row>
    <row r="12" spans="1:18" ht="25.5">
      <c r="A12" s="38"/>
      <c r="B12" s="38" t="s">
        <v>33</v>
      </c>
      <c r="C12" s="39">
        <v>3081</v>
      </c>
      <c r="D12" s="39">
        <v>2721</v>
      </c>
      <c r="E12" s="44">
        <f>SUM(C12:D12)</f>
        <v>5802</v>
      </c>
      <c r="F12" s="39">
        <v>1081</v>
      </c>
      <c r="G12" s="39">
        <v>803</v>
      </c>
      <c r="H12" s="39">
        <v>4390</v>
      </c>
      <c r="I12" s="39">
        <v>4764</v>
      </c>
      <c r="J12" s="39">
        <f t="shared" si="0"/>
        <v>8552</v>
      </c>
      <c r="K12" s="39">
        <f t="shared" si="1"/>
        <v>8288</v>
      </c>
      <c r="L12" s="39">
        <f t="shared" si="2"/>
        <v>264</v>
      </c>
      <c r="M12" s="47">
        <f t="shared" si="3"/>
        <v>3.1853281853281854</v>
      </c>
    </row>
    <row r="13" spans="1:18" s="53" customFormat="1" ht="26.25">
      <c r="A13" s="96" t="s">
        <v>2</v>
      </c>
      <c r="B13" s="96"/>
      <c r="C13" s="50">
        <f t="shared" ref="C13:E13" si="4">SUM(C9:C12)</f>
        <v>29971</v>
      </c>
      <c r="D13" s="50">
        <f>SUM(D9:D12)</f>
        <v>24098</v>
      </c>
      <c r="E13" s="51">
        <f t="shared" si="4"/>
        <v>54069</v>
      </c>
      <c r="F13" s="50">
        <f t="shared" ref="F13:J13" si="5">SUM(F9:F12)</f>
        <v>19224</v>
      </c>
      <c r="G13" s="50">
        <f>SUM(G9:G12)</f>
        <v>15635</v>
      </c>
      <c r="H13" s="50">
        <f t="shared" ref="H13" si="6">SUM(H9:H12)</f>
        <v>40876</v>
      </c>
      <c r="I13" s="50">
        <f>SUM(I9:I12)</f>
        <v>40278</v>
      </c>
      <c r="J13" s="50">
        <f t="shared" si="5"/>
        <v>90071</v>
      </c>
      <c r="K13" s="50">
        <f>SUM(K9:K12)</f>
        <v>80011</v>
      </c>
      <c r="L13" s="50">
        <f>SUM(L9:L12)</f>
        <v>10060</v>
      </c>
      <c r="M13" s="52">
        <f>+L13/K13*100</f>
        <v>12.573271175213407</v>
      </c>
    </row>
    <row r="14" spans="1:18" s="57" customFormat="1" ht="26.25">
      <c r="A14" s="43" t="s">
        <v>32</v>
      </c>
      <c r="B14" s="43" t="s">
        <v>31</v>
      </c>
      <c r="C14" s="54"/>
      <c r="D14" s="54"/>
      <c r="E14" s="55"/>
      <c r="F14" s="54"/>
      <c r="G14" s="54"/>
      <c r="H14" s="54"/>
      <c r="I14" s="54"/>
      <c r="J14" s="54"/>
      <c r="K14" s="54"/>
      <c r="L14" s="54"/>
      <c r="M14" s="56"/>
    </row>
    <row r="15" spans="1:18" ht="25.5">
      <c r="A15" s="38"/>
      <c r="B15" s="38" t="s">
        <v>30</v>
      </c>
      <c r="C15" s="39">
        <v>102</v>
      </c>
      <c r="D15" s="39">
        <v>78</v>
      </c>
      <c r="E15" s="44">
        <f>SUM(C15:D15)</f>
        <v>180</v>
      </c>
      <c r="F15" s="39">
        <v>44</v>
      </c>
      <c r="G15" s="39">
        <v>77</v>
      </c>
      <c r="H15" s="39">
        <v>183</v>
      </c>
      <c r="I15" s="39">
        <v>184</v>
      </c>
      <c r="J15" s="39">
        <f>+C15+F15+H15</f>
        <v>329</v>
      </c>
      <c r="K15" s="39">
        <f>+D15+G15+I15</f>
        <v>339</v>
      </c>
      <c r="L15" s="48">
        <f>+J15-K15</f>
        <v>-10</v>
      </c>
      <c r="M15" s="49">
        <f>+L15/K15*100</f>
        <v>-2.9498525073746311</v>
      </c>
    </row>
    <row r="16" spans="1:18" ht="25.5">
      <c r="A16" s="38"/>
      <c r="B16" s="38" t="s">
        <v>29</v>
      </c>
      <c r="C16" s="39">
        <v>7</v>
      </c>
      <c r="D16" s="39">
        <v>5</v>
      </c>
      <c r="E16" s="44">
        <f>SUM(C16:D16)</f>
        <v>12</v>
      </c>
      <c r="F16" s="39">
        <v>0</v>
      </c>
      <c r="G16" s="39">
        <v>6</v>
      </c>
      <c r="H16" s="39">
        <v>14</v>
      </c>
      <c r="I16" s="39">
        <v>20</v>
      </c>
      <c r="J16" s="39">
        <f t="shared" ref="J16:J18" si="7">+C16+F16+H16</f>
        <v>21</v>
      </c>
      <c r="K16" s="39">
        <f t="shared" ref="K16:K18" si="8">+D16+G16+I16</f>
        <v>31</v>
      </c>
      <c r="L16" s="48">
        <f t="shared" ref="L16:L18" si="9">+J16-K16</f>
        <v>-10</v>
      </c>
      <c r="M16" s="49">
        <f t="shared" ref="M16:M18" si="10">+L16/K16*100</f>
        <v>-32.258064516129032</v>
      </c>
    </row>
    <row r="17" spans="1:14" ht="25.5">
      <c r="A17" s="38"/>
      <c r="B17" s="38" t="s">
        <v>28</v>
      </c>
      <c r="C17" s="39">
        <v>1782</v>
      </c>
      <c r="D17" s="39">
        <v>2100</v>
      </c>
      <c r="E17" s="44">
        <f>SUM(C17:D17)</f>
        <v>3882</v>
      </c>
      <c r="F17" s="39">
        <v>1314</v>
      </c>
      <c r="G17" s="39">
        <v>1033</v>
      </c>
      <c r="H17" s="39">
        <v>2706</v>
      </c>
      <c r="I17" s="39">
        <v>3330</v>
      </c>
      <c r="J17" s="39">
        <f t="shared" si="7"/>
        <v>5802</v>
      </c>
      <c r="K17" s="39">
        <f t="shared" si="8"/>
        <v>6463</v>
      </c>
      <c r="L17" s="48">
        <f t="shared" si="9"/>
        <v>-661</v>
      </c>
      <c r="M17" s="49">
        <f t="shared" si="10"/>
        <v>-10.22744855330342</v>
      </c>
    </row>
    <row r="18" spans="1:14" ht="25.5">
      <c r="A18" s="38"/>
      <c r="B18" s="38" t="s">
        <v>27</v>
      </c>
      <c r="C18" s="39">
        <v>752</v>
      </c>
      <c r="D18" s="39">
        <v>1000</v>
      </c>
      <c r="E18" s="44">
        <f>SUM(C18:D18)</f>
        <v>1752</v>
      </c>
      <c r="F18" s="39">
        <v>1212</v>
      </c>
      <c r="G18" s="39">
        <v>558</v>
      </c>
      <c r="H18" s="39">
        <v>1352</v>
      </c>
      <c r="I18" s="39">
        <v>1859</v>
      </c>
      <c r="J18" s="39">
        <f t="shared" si="7"/>
        <v>3316</v>
      </c>
      <c r="K18" s="39">
        <f t="shared" si="8"/>
        <v>3417</v>
      </c>
      <c r="L18" s="48">
        <f t="shared" si="9"/>
        <v>-101</v>
      </c>
      <c r="M18" s="49">
        <f t="shared" si="10"/>
        <v>-2.9558091893473808</v>
      </c>
    </row>
    <row r="19" spans="1:14" s="53" customFormat="1" ht="26.25">
      <c r="A19" s="96" t="s">
        <v>2</v>
      </c>
      <c r="B19" s="96"/>
      <c r="C19" s="50">
        <f t="shared" ref="C19:E19" si="11">SUM(C15:C18)</f>
        <v>2643</v>
      </c>
      <c r="D19" s="50">
        <f>SUM(D15:D18)</f>
        <v>3183</v>
      </c>
      <c r="E19" s="51">
        <f t="shared" si="11"/>
        <v>5826</v>
      </c>
      <c r="F19" s="50">
        <f t="shared" ref="F19:J19" si="12">SUM(F15:F18)</f>
        <v>2570</v>
      </c>
      <c r="G19" s="50">
        <f>SUM(G15:G18)</f>
        <v>1674</v>
      </c>
      <c r="H19" s="50">
        <f t="shared" ref="H19" si="13">SUM(H15:H18)</f>
        <v>4255</v>
      </c>
      <c r="I19" s="50">
        <f>SUM(I15:I18)</f>
        <v>5393</v>
      </c>
      <c r="J19" s="50">
        <f t="shared" si="12"/>
        <v>9468</v>
      </c>
      <c r="K19" s="50">
        <f>SUM(K15:K18)</f>
        <v>10250</v>
      </c>
      <c r="L19" s="58">
        <f>SUM(L15:L18)</f>
        <v>-782</v>
      </c>
      <c r="M19" s="59">
        <f>+L19/K19*100</f>
        <v>-7.6292682926829265</v>
      </c>
    </row>
    <row r="20" spans="1:14" s="57" customFormat="1" ht="26.25">
      <c r="A20" s="43" t="s">
        <v>26</v>
      </c>
      <c r="B20" s="43" t="s">
        <v>25</v>
      </c>
      <c r="C20" s="54"/>
      <c r="D20" s="54"/>
      <c r="E20" s="55"/>
      <c r="F20" s="54"/>
      <c r="G20" s="54"/>
      <c r="H20" s="54"/>
      <c r="I20" s="54"/>
      <c r="J20" s="54"/>
      <c r="K20" s="54"/>
      <c r="L20" s="54"/>
      <c r="M20" s="56"/>
    </row>
    <row r="21" spans="1:14" ht="25.5">
      <c r="A21" s="38"/>
      <c r="B21" s="38" t="s">
        <v>24</v>
      </c>
      <c r="C21" s="39">
        <v>330</v>
      </c>
      <c r="D21" s="39">
        <v>240</v>
      </c>
      <c r="E21" s="44">
        <f>SUM(C21:D21)</f>
        <v>570</v>
      </c>
      <c r="F21" s="39">
        <v>416</v>
      </c>
      <c r="G21" s="39">
        <v>310</v>
      </c>
      <c r="H21" s="39">
        <v>114</v>
      </c>
      <c r="I21" s="39">
        <v>369</v>
      </c>
      <c r="J21" s="39">
        <f>+C21+F21+H21</f>
        <v>860</v>
      </c>
      <c r="K21" s="39">
        <f>+D21+G21+I21</f>
        <v>919</v>
      </c>
      <c r="L21" s="48">
        <f>+J21-K21</f>
        <v>-59</v>
      </c>
      <c r="M21" s="49">
        <f>+L21/K21*100</f>
        <v>-6.4200217627856366</v>
      </c>
      <c r="N21" s="45"/>
    </row>
    <row r="22" spans="1:14" ht="25.5">
      <c r="A22" s="38"/>
      <c r="B22" s="38" t="s">
        <v>23</v>
      </c>
      <c r="C22" s="39">
        <v>21</v>
      </c>
      <c r="D22" s="39">
        <v>25</v>
      </c>
      <c r="E22" s="44">
        <f>SUM(C22:D22)</f>
        <v>46</v>
      </c>
      <c r="F22" s="39">
        <v>40</v>
      </c>
      <c r="G22" s="39">
        <v>27</v>
      </c>
      <c r="H22" s="39">
        <v>3</v>
      </c>
      <c r="I22" s="39">
        <v>31</v>
      </c>
      <c r="J22" s="39">
        <f t="shared" ref="J22:J24" si="14">+C22+F22+H22</f>
        <v>64</v>
      </c>
      <c r="K22" s="39">
        <f t="shared" ref="K22:K24" si="15">+D22+G22+I22</f>
        <v>83</v>
      </c>
      <c r="L22" s="48">
        <f t="shared" ref="L22:L24" si="16">+J22-K22</f>
        <v>-19</v>
      </c>
      <c r="M22" s="49">
        <f t="shared" ref="M22:M24" si="17">+L22/K22*100</f>
        <v>-22.891566265060241</v>
      </c>
    </row>
    <row r="23" spans="1:14" ht="25.5">
      <c r="A23" s="38"/>
      <c r="B23" s="38" t="s">
        <v>22</v>
      </c>
      <c r="C23" s="39">
        <v>6523</v>
      </c>
      <c r="D23" s="39">
        <v>4936</v>
      </c>
      <c r="E23" s="44">
        <f>SUM(C23:D23)</f>
        <v>11459</v>
      </c>
      <c r="F23" s="39">
        <v>3569</v>
      </c>
      <c r="G23" s="39">
        <v>3089</v>
      </c>
      <c r="H23" s="39">
        <v>547</v>
      </c>
      <c r="I23" s="39">
        <v>8177</v>
      </c>
      <c r="J23" s="39">
        <f t="shared" si="14"/>
        <v>10639</v>
      </c>
      <c r="K23" s="39">
        <f t="shared" si="15"/>
        <v>16202</v>
      </c>
      <c r="L23" s="48">
        <f t="shared" si="16"/>
        <v>-5563</v>
      </c>
      <c r="M23" s="49">
        <f t="shared" si="17"/>
        <v>-34.335267250956676</v>
      </c>
    </row>
    <row r="24" spans="1:14" ht="25.5">
      <c r="A24" s="38"/>
      <c r="B24" s="38" t="s">
        <v>21</v>
      </c>
      <c r="C24" s="39">
        <v>1927</v>
      </c>
      <c r="D24" s="39">
        <v>1604</v>
      </c>
      <c r="E24" s="44">
        <f>SUM(C24:D24)</f>
        <v>3531</v>
      </c>
      <c r="F24" s="39">
        <v>984</v>
      </c>
      <c r="G24" s="39">
        <v>914</v>
      </c>
      <c r="H24" s="39">
        <v>110</v>
      </c>
      <c r="I24" s="39">
        <v>2289</v>
      </c>
      <c r="J24" s="39">
        <f t="shared" si="14"/>
        <v>3021</v>
      </c>
      <c r="K24" s="39">
        <f t="shared" si="15"/>
        <v>4807</v>
      </c>
      <c r="L24" s="48">
        <f t="shared" si="16"/>
        <v>-1786</v>
      </c>
      <c r="M24" s="49">
        <f t="shared" si="17"/>
        <v>-37.154150197628461</v>
      </c>
    </row>
    <row r="25" spans="1:14" s="53" customFormat="1" ht="26.25">
      <c r="A25" s="96" t="s">
        <v>2</v>
      </c>
      <c r="B25" s="96"/>
      <c r="C25" s="50">
        <f t="shared" ref="C25:E25" si="18">SUM(C21:C24)</f>
        <v>8801</v>
      </c>
      <c r="D25" s="50">
        <f>SUM(D21:D24)</f>
        <v>6805</v>
      </c>
      <c r="E25" s="51">
        <f t="shared" si="18"/>
        <v>15606</v>
      </c>
      <c r="F25" s="50">
        <f t="shared" ref="F25:J25" si="19">SUM(F21:F24)</f>
        <v>5009</v>
      </c>
      <c r="G25" s="50">
        <f>SUM(G21:G24)</f>
        <v>4340</v>
      </c>
      <c r="H25" s="50">
        <f t="shared" ref="H25" si="20">SUM(H21:H24)</f>
        <v>774</v>
      </c>
      <c r="I25" s="50">
        <f>SUM(I21:I24)</f>
        <v>10866</v>
      </c>
      <c r="J25" s="50">
        <f t="shared" si="19"/>
        <v>14584</v>
      </c>
      <c r="K25" s="50">
        <f>SUM(K21:K24)</f>
        <v>22011</v>
      </c>
      <c r="L25" s="58">
        <f>SUM(L21:L24)</f>
        <v>-7427</v>
      </c>
      <c r="M25" s="59">
        <f>+L25/K25*100</f>
        <v>-33.742219799191311</v>
      </c>
    </row>
    <row r="26" spans="1:14" s="57" customFormat="1" ht="24" hidden="1" customHeight="1">
      <c r="A26" s="43" t="s">
        <v>20</v>
      </c>
      <c r="B26" s="43"/>
      <c r="C26" s="54"/>
      <c r="D26" s="54"/>
      <c r="E26" s="55"/>
      <c r="F26" s="54"/>
      <c r="G26" s="54"/>
      <c r="H26" s="54"/>
      <c r="I26" s="54"/>
      <c r="J26" s="54"/>
      <c r="K26" s="54"/>
      <c r="L26" s="54"/>
      <c r="M26" s="56"/>
    </row>
    <row r="27" spans="1:14" ht="22.9" hidden="1" customHeight="1">
      <c r="A27" s="38"/>
      <c r="B27" s="38" t="s">
        <v>19</v>
      </c>
      <c r="C27" s="39">
        <v>0</v>
      </c>
      <c r="D27" s="39"/>
      <c r="E27" s="44">
        <f>SUM(C27:C27)</f>
        <v>0</v>
      </c>
      <c r="F27" s="39">
        <v>0</v>
      </c>
      <c r="G27" s="39"/>
      <c r="H27" s="39">
        <v>0</v>
      </c>
      <c r="I27" s="39"/>
      <c r="J27" s="39"/>
      <c r="K27" s="39"/>
      <c r="L27" s="39"/>
      <c r="M27" s="47"/>
    </row>
    <row r="28" spans="1:14" ht="22.9" hidden="1" customHeight="1">
      <c r="A28" s="38"/>
      <c r="B28" s="38" t="s">
        <v>18</v>
      </c>
      <c r="C28" s="39">
        <v>0</v>
      </c>
      <c r="D28" s="39"/>
      <c r="E28" s="44">
        <f>SUM(C28:C28)</f>
        <v>0</v>
      </c>
      <c r="F28" s="39">
        <v>0</v>
      </c>
      <c r="G28" s="39"/>
      <c r="H28" s="39">
        <v>0</v>
      </c>
      <c r="I28" s="39"/>
      <c r="J28" s="39"/>
      <c r="K28" s="39"/>
      <c r="L28" s="39"/>
      <c r="M28" s="47"/>
    </row>
    <row r="29" spans="1:14" ht="25.15" hidden="1" customHeight="1">
      <c r="A29" s="38"/>
      <c r="B29" s="38" t="s">
        <v>17</v>
      </c>
      <c r="C29" s="39">
        <v>0</v>
      </c>
      <c r="D29" s="39"/>
      <c r="E29" s="44">
        <f>SUM(C29:C29)</f>
        <v>0</v>
      </c>
      <c r="F29" s="39">
        <v>0</v>
      </c>
      <c r="G29" s="39"/>
      <c r="H29" s="39">
        <v>0</v>
      </c>
      <c r="I29" s="39"/>
      <c r="J29" s="39"/>
      <c r="K29" s="39"/>
      <c r="L29" s="39"/>
      <c r="M29" s="47"/>
    </row>
    <row r="30" spans="1:14" ht="22.9" hidden="1" customHeight="1">
      <c r="A30" s="38"/>
      <c r="B30" s="38" t="s">
        <v>16</v>
      </c>
      <c r="C30" s="39">
        <v>0</v>
      </c>
      <c r="D30" s="39"/>
      <c r="E30" s="44">
        <f>SUM(C30:C30)</f>
        <v>0</v>
      </c>
      <c r="F30" s="39">
        <v>0</v>
      </c>
      <c r="G30" s="39"/>
      <c r="H30" s="39">
        <v>0</v>
      </c>
      <c r="I30" s="39"/>
      <c r="J30" s="39"/>
      <c r="K30" s="39"/>
      <c r="L30" s="39"/>
      <c r="M30" s="47"/>
    </row>
    <row r="31" spans="1:14" s="53" customFormat="1" ht="24" hidden="1" customHeight="1">
      <c r="A31" s="96" t="s">
        <v>2</v>
      </c>
      <c r="B31" s="96"/>
      <c r="C31" s="50">
        <f>SUM(C27:C30)</f>
        <v>0</v>
      </c>
      <c r="D31" s="50"/>
      <c r="E31" s="51">
        <f>SUM(E27:E30)</f>
        <v>0</v>
      </c>
      <c r="F31" s="50">
        <f>SUM(F27:F30)</f>
        <v>0</v>
      </c>
      <c r="G31" s="50"/>
      <c r="H31" s="50">
        <f>SUM(H27:H30)</f>
        <v>0</v>
      </c>
      <c r="I31" s="50"/>
      <c r="J31" s="50"/>
      <c r="K31" s="50"/>
      <c r="L31" s="50"/>
      <c r="M31" s="52"/>
    </row>
    <row r="32" spans="1:14" s="57" customFormat="1" ht="24" hidden="1" customHeight="1">
      <c r="A32" s="43" t="s">
        <v>15</v>
      </c>
      <c r="B32" s="43"/>
      <c r="C32" s="54"/>
      <c r="D32" s="54"/>
      <c r="E32" s="55"/>
      <c r="F32" s="54"/>
      <c r="G32" s="54"/>
      <c r="H32" s="54"/>
      <c r="I32" s="54"/>
      <c r="J32" s="54"/>
      <c r="K32" s="54"/>
      <c r="L32" s="54"/>
      <c r="M32" s="56"/>
    </row>
    <row r="33" spans="1:13" ht="22.5" hidden="1" customHeight="1">
      <c r="A33" s="38"/>
      <c r="B33" s="38" t="s">
        <v>14</v>
      </c>
      <c r="C33" s="39">
        <v>0</v>
      </c>
      <c r="D33" s="39"/>
      <c r="E33" s="44">
        <f>SUM(C33:C33)</f>
        <v>0</v>
      </c>
      <c r="F33" s="39">
        <v>0</v>
      </c>
      <c r="G33" s="39"/>
      <c r="H33" s="39">
        <v>0</v>
      </c>
      <c r="I33" s="39"/>
      <c r="J33" s="39"/>
      <c r="K33" s="39"/>
      <c r="L33" s="39"/>
      <c r="M33" s="47"/>
    </row>
    <row r="34" spans="1:13" ht="22.5" hidden="1" customHeight="1">
      <c r="A34" s="38"/>
      <c r="B34" s="38" t="s">
        <v>13</v>
      </c>
      <c r="C34" s="39">
        <v>0</v>
      </c>
      <c r="D34" s="39"/>
      <c r="E34" s="44">
        <f>SUM(C34:C34)</f>
        <v>0</v>
      </c>
      <c r="F34" s="39">
        <v>0</v>
      </c>
      <c r="G34" s="39"/>
      <c r="H34" s="39">
        <v>0</v>
      </c>
      <c r="I34" s="39"/>
      <c r="J34" s="39"/>
      <c r="K34" s="39"/>
      <c r="L34" s="39"/>
      <c r="M34" s="47"/>
    </row>
    <row r="35" spans="1:13" s="53" customFormat="1" ht="24" hidden="1" customHeight="1">
      <c r="A35" s="96" t="s">
        <v>2</v>
      </c>
      <c r="B35" s="96"/>
      <c r="C35" s="50">
        <f>SUM(C33:C34)</f>
        <v>0</v>
      </c>
      <c r="D35" s="50"/>
      <c r="E35" s="51">
        <f>SUM(E33:E34)</f>
        <v>0</v>
      </c>
      <c r="F35" s="50">
        <f>SUM(F33:F34)</f>
        <v>0</v>
      </c>
      <c r="G35" s="50"/>
      <c r="H35" s="50">
        <f>SUM(H33:H34)</f>
        <v>0</v>
      </c>
      <c r="I35" s="50"/>
      <c r="J35" s="50"/>
      <c r="K35" s="50"/>
      <c r="L35" s="50"/>
      <c r="M35" s="52"/>
    </row>
    <row r="36" spans="1:13" s="57" customFormat="1" ht="24" hidden="1" customHeight="1">
      <c r="A36" s="43" t="s">
        <v>12</v>
      </c>
      <c r="B36" s="43"/>
      <c r="C36" s="54"/>
      <c r="D36" s="54"/>
      <c r="E36" s="55"/>
      <c r="F36" s="54"/>
      <c r="G36" s="54"/>
      <c r="H36" s="54"/>
      <c r="I36" s="54"/>
      <c r="J36" s="54"/>
      <c r="K36" s="54"/>
      <c r="L36" s="54"/>
      <c r="M36" s="56"/>
    </row>
    <row r="37" spans="1:13" ht="24" hidden="1" customHeight="1">
      <c r="A37" s="38"/>
      <c r="B37" s="38" t="s">
        <v>11</v>
      </c>
      <c r="C37" s="39">
        <v>0</v>
      </c>
      <c r="D37" s="39"/>
      <c r="E37" s="44">
        <f>SUM(C37:C37)</f>
        <v>0</v>
      </c>
      <c r="F37" s="39">
        <v>0</v>
      </c>
      <c r="G37" s="39"/>
      <c r="H37" s="39">
        <v>0</v>
      </c>
      <c r="I37" s="39"/>
      <c r="J37" s="39"/>
      <c r="K37" s="39"/>
      <c r="L37" s="39"/>
      <c r="M37" s="47"/>
    </row>
    <row r="38" spans="1:13" ht="24" hidden="1" customHeight="1">
      <c r="A38" s="38"/>
      <c r="B38" s="38" t="s">
        <v>10</v>
      </c>
      <c r="C38" s="39">
        <v>0</v>
      </c>
      <c r="D38" s="39"/>
      <c r="E38" s="44">
        <f>SUM(C38:C38)</f>
        <v>0</v>
      </c>
      <c r="F38" s="39">
        <v>0</v>
      </c>
      <c r="G38" s="39"/>
      <c r="H38" s="39">
        <v>0</v>
      </c>
      <c r="I38" s="39"/>
      <c r="J38" s="39"/>
      <c r="K38" s="39"/>
      <c r="L38" s="39"/>
      <c r="M38" s="47"/>
    </row>
    <row r="39" spans="1:13" ht="24" hidden="1" customHeight="1">
      <c r="A39" s="38"/>
      <c r="B39" s="38" t="s">
        <v>9</v>
      </c>
      <c r="C39" s="39">
        <v>0</v>
      </c>
      <c r="D39" s="39"/>
      <c r="E39" s="44">
        <f>SUM(C39:C39)</f>
        <v>0</v>
      </c>
      <c r="F39" s="39">
        <v>0</v>
      </c>
      <c r="G39" s="39"/>
      <c r="H39" s="39">
        <v>0</v>
      </c>
      <c r="I39" s="39"/>
      <c r="J39" s="39"/>
      <c r="K39" s="39"/>
      <c r="L39" s="39"/>
      <c r="M39" s="47"/>
    </row>
    <row r="40" spans="1:13" ht="24" hidden="1" customHeight="1">
      <c r="A40" s="38"/>
      <c r="B40" s="38" t="s">
        <v>8</v>
      </c>
      <c r="C40" s="39">
        <v>0</v>
      </c>
      <c r="D40" s="39"/>
      <c r="E40" s="44">
        <f>SUM(C40:C40)</f>
        <v>0</v>
      </c>
      <c r="F40" s="39">
        <v>0</v>
      </c>
      <c r="G40" s="39"/>
      <c r="H40" s="39">
        <v>0</v>
      </c>
      <c r="I40" s="39"/>
      <c r="J40" s="39"/>
      <c r="K40" s="39"/>
      <c r="L40" s="39"/>
      <c r="M40" s="47"/>
    </row>
    <row r="41" spans="1:13" s="53" customFormat="1" ht="24" hidden="1" customHeight="1">
      <c r="A41" s="96" t="s">
        <v>2</v>
      </c>
      <c r="B41" s="96"/>
      <c r="C41" s="50">
        <f>SUM(C37:C40)</f>
        <v>0</v>
      </c>
      <c r="D41" s="50"/>
      <c r="E41" s="51">
        <f>SUM(E37:E40)</f>
        <v>0</v>
      </c>
      <c r="F41" s="50">
        <f>SUM(F37:F40)</f>
        <v>0</v>
      </c>
      <c r="G41" s="50"/>
      <c r="H41" s="50">
        <f>SUM(H37:H40)</f>
        <v>0</v>
      </c>
      <c r="I41" s="50"/>
      <c r="J41" s="50"/>
      <c r="K41" s="50"/>
      <c r="L41" s="50"/>
      <c r="M41" s="52"/>
    </row>
    <row r="42" spans="1:13" s="64" customFormat="1" ht="5.25" hidden="1" customHeight="1">
      <c r="A42" s="60"/>
      <c r="B42" s="60"/>
      <c r="C42" s="61"/>
      <c r="D42" s="61"/>
      <c r="E42" s="62"/>
      <c r="F42" s="61"/>
      <c r="G42" s="61"/>
      <c r="H42" s="61"/>
      <c r="I42" s="61"/>
      <c r="J42" s="61"/>
      <c r="K42" s="61"/>
      <c r="L42" s="61"/>
      <c r="M42" s="63"/>
    </row>
    <row r="43" spans="1:13" s="53" customFormat="1" ht="29.25" hidden="1" customHeight="1">
      <c r="A43" s="65" t="s">
        <v>7</v>
      </c>
      <c r="B43" s="65"/>
      <c r="C43" s="50">
        <v>644</v>
      </c>
      <c r="D43" s="50"/>
      <c r="E43" s="51">
        <f>SUM(C43:C43)</f>
        <v>644</v>
      </c>
      <c r="F43" s="50">
        <v>644</v>
      </c>
      <c r="G43" s="50"/>
      <c r="H43" s="50">
        <v>644</v>
      </c>
      <c r="I43" s="50"/>
      <c r="J43" s="50"/>
      <c r="K43" s="50"/>
      <c r="L43" s="50"/>
      <c r="M43" s="52"/>
    </row>
    <row r="44" spans="1:13" s="64" customFormat="1" ht="6.75" hidden="1" customHeight="1">
      <c r="A44" s="66"/>
      <c r="B44" s="66"/>
      <c r="C44" s="61"/>
      <c r="D44" s="61"/>
      <c r="E44" s="62"/>
      <c r="F44" s="61"/>
      <c r="G44" s="61"/>
      <c r="H44" s="61"/>
      <c r="I44" s="61"/>
      <c r="J44" s="61"/>
      <c r="K44" s="61"/>
      <c r="L44" s="61"/>
      <c r="M44" s="63"/>
    </row>
    <row r="45" spans="1:13" s="53" customFormat="1" ht="29.25" hidden="1" customHeight="1">
      <c r="A45" s="65" t="s">
        <v>6</v>
      </c>
      <c r="B45" s="65"/>
      <c r="C45" s="50">
        <v>7199</v>
      </c>
      <c r="D45" s="50"/>
      <c r="E45" s="51">
        <f>SUM(C45:C45)</f>
        <v>7199</v>
      </c>
      <c r="F45" s="50">
        <v>7199</v>
      </c>
      <c r="G45" s="50"/>
      <c r="H45" s="50">
        <v>7199</v>
      </c>
      <c r="I45" s="50"/>
      <c r="J45" s="50"/>
      <c r="K45" s="50"/>
      <c r="L45" s="50"/>
      <c r="M45" s="52"/>
    </row>
    <row r="46" spans="1:13" s="53" customFormat="1" ht="24" hidden="1" customHeight="1">
      <c r="A46" s="43" t="s">
        <v>5</v>
      </c>
      <c r="B46" s="43"/>
      <c r="C46" s="54"/>
      <c r="D46" s="54"/>
      <c r="E46" s="67"/>
      <c r="F46" s="54"/>
      <c r="G46" s="54"/>
      <c r="H46" s="54"/>
      <c r="I46" s="54"/>
      <c r="J46" s="54"/>
      <c r="K46" s="54"/>
      <c r="L46" s="54"/>
      <c r="M46" s="56"/>
    </row>
    <row r="47" spans="1:13" ht="22.5" hidden="1" customHeight="1">
      <c r="A47" s="38"/>
      <c r="B47" s="38" t="s">
        <v>4</v>
      </c>
      <c r="C47" s="39">
        <v>0</v>
      </c>
      <c r="D47" s="39"/>
      <c r="E47" s="68">
        <f>SUM(C47:C47)</f>
        <v>0</v>
      </c>
      <c r="F47" s="39">
        <v>0</v>
      </c>
      <c r="G47" s="39"/>
      <c r="H47" s="39">
        <v>0</v>
      </c>
      <c r="I47" s="39"/>
      <c r="J47" s="39"/>
      <c r="K47" s="39"/>
      <c r="L47" s="39"/>
      <c r="M47" s="47"/>
    </row>
    <row r="48" spans="1:13" ht="22.5" hidden="1" customHeight="1">
      <c r="A48" s="38"/>
      <c r="B48" s="38" t="s">
        <v>3</v>
      </c>
      <c r="C48" s="39">
        <v>0</v>
      </c>
      <c r="D48" s="39"/>
      <c r="E48" s="68">
        <f>SUM(C48:C48)</f>
        <v>0</v>
      </c>
      <c r="F48" s="39">
        <v>0</v>
      </c>
      <c r="G48" s="39"/>
      <c r="H48" s="39">
        <v>0</v>
      </c>
      <c r="I48" s="39"/>
      <c r="J48" s="39"/>
      <c r="K48" s="39"/>
      <c r="L48" s="39"/>
      <c r="M48" s="47"/>
    </row>
    <row r="49" spans="1:13" s="53" customFormat="1" ht="24" hidden="1" customHeight="1">
      <c r="A49" s="93" t="s">
        <v>2</v>
      </c>
      <c r="B49" s="93"/>
      <c r="C49" s="69">
        <f>SUM(C47:C48)</f>
        <v>0</v>
      </c>
      <c r="D49" s="69"/>
      <c r="E49" s="70">
        <f>SUM(E47:E48)</f>
        <v>0</v>
      </c>
      <c r="F49" s="69">
        <f>SUM(F47:F48)</f>
        <v>0</v>
      </c>
      <c r="G49" s="69"/>
      <c r="H49" s="69">
        <f>SUM(H47:H48)</f>
        <v>0</v>
      </c>
      <c r="I49" s="69"/>
      <c r="J49" s="69"/>
      <c r="K49" s="69"/>
      <c r="L49" s="69"/>
      <c r="M49" s="71"/>
    </row>
    <row r="50" spans="1:13" ht="6.75" hidden="1" customHeight="1">
      <c r="A50" s="38"/>
      <c r="B50" s="38"/>
      <c r="C50" s="39"/>
      <c r="D50" s="39"/>
      <c r="E50" s="44"/>
      <c r="F50" s="39"/>
      <c r="G50" s="39"/>
      <c r="H50" s="39"/>
      <c r="I50" s="39"/>
      <c r="J50" s="39"/>
      <c r="K50" s="39"/>
      <c r="L50" s="39"/>
      <c r="M50" s="47"/>
    </row>
    <row r="51" spans="1:13" ht="22.9" hidden="1" customHeight="1">
      <c r="A51" s="93" t="s">
        <v>1</v>
      </c>
      <c r="B51" s="93"/>
      <c r="C51" s="69">
        <f>+C13+C19+C25+C31+C41+C35</f>
        <v>41415</v>
      </c>
      <c r="D51" s="69"/>
      <c r="E51" s="70">
        <f>SUM(C51:C51)</f>
        <v>41415</v>
      </c>
      <c r="F51" s="69">
        <f>+F13+F19+F25+F31+F41+F35</f>
        <v>26803</v>
      </c>
      <c r="G51" s="69"/>
      <c r="H51" s="69">
        <f>+H13+H19+H25+H31+H41+H35</f>
        <v>45905</v>
      </c>
      <c r="I51" s="69"/>
      <c r="J51" s="69"/>
      <c r="K51" s="69"/>
      <c r="L51" s="69"/>
      <c r="M51" s="71"/>
    </row>
    <row r="52" spans="1:13" ht="6" customHeight="1">
      <c r="A52" s="38"/>
      <c r="B52" s="38"/>
      <c r="C52" s="39"/>
      <c r="D52" s="39"/>
      <c r="E52" s="44"/>
      <c r="F52" s="39"/>
      <c r="G52" s="39"/>
      <c r="H52" s="39"/>
      <c r="I52" s="39"/>
      <c r="J52" s="39"/>
      <c r="K52" s="39"/>
      <c r="L52" s="39"/>
      <c r="M52" s="47"/>
    </row>
    <row r="53" spans="1:13" ht="25.5">
      <c r="A53" s="94" t="s">
        <v>0</v>
      </c>
      <c r="B53" s="94"/>
      <c r="C53" s="72">
        <f>+C13+C19+C25</f>
        <v>41415</v>
      </c>
      <c r="D53" s="72">
        <f>+D13+D19+D25</f>
        <v>34086</v>
      </c>
      <c r="E53" s="73">
        <f>SUM(C53:D53)</f>
        <v>75501</v>
      </c>
      <c r="F53" s="72">
        <f t="shared" ref="F53:L53" si="21">+F13+F19+F25</f>
        <v>26803</v>
      </c>
      <c r="G53" s="72">
        <f t="shared" si="21"/>
        <v>21649</v>
      </c>
      <c r="H53" s="72">
        <f t="shared" si="21"/>
        <v>45905</v>
      </c>
      <c r="I53" s="72">
        <f t="shared" si="21"/>
        <v>56537</v>
      </c>
      <c r="J53" s="72">
        <f t="shared" si="21"/>
        <v>114123</v>
      </c>
      <c r="K53" s="72">
        <f t="shared" si="21"/>
        <v>112272</v>
      </c>
      <c r="L53" s="72">
        <f t="shared" si="21"/>
        <v>1851</v>
      </c>
      <c r="M53" s="74">
        <f>+L53/K53*100</f>
        <v>1.6486746472851648</v>
      </c>
    </row>
    <row r="54" spans="1:13" ht="7.5" customHeight="1"/>
    <row r="55" spans="1:13" ht="23.25" customHeight="1">
      <c r="A55" s="77"/>
    </row>
    <row r="56" spans="1:13">
      <c r="D56" s="39"/>
      <c r="E56" s="44"/>
      <c r="F56" s="78"/>
      <c r="G56" s="78"/>
      <c r="H56" s="78"/>
      <c r="I56" s="78"/>
      <c r="J56" s="78"/>
      <c r="K56" s="79"/>
      <c r="L56" s="39"/>
    </row>
    <row r="57" spans="1:13">
      <c r="D57" s="80"/>
      <c r="E57" s="44"/>
      <c r="F57" s="78"/>
      <c r="G57" s="78"/>
      <c r="H57" s="78"/>
      <c r="I57" s="78"/>
      <c r="J57" s="78"/>
      <c r="K57" s="79"/>
      <c r="L57" s="80"/>
      <c r="M57" s="81"/>
    </row>
    <row r="58" spans="1:13">
      <c r="D58" s="39"/>
      <c r="E58" s="44"/>
      <c r="F58" s="78"/>
      <c r="G58" s="78"/>
      <c r="H58" s="78"/>
      <c r="I58" s="78"/>
      <c r="J58" s="78"/>
      <c r="K58" s="79"/>
      <c r="L58" s="39"/>
    </row>
    <row r="59" spans="1:13">
      <c r="D59" s="39"/>
      <c r="E59" s="44"/>
      <c r="F59" s="78"/>
      <c r="G59" s="78"/>
      <c r="H59" s="78"/>
      <c r="I59" s="78"/>
      <c r="J59" s="78"/>
      <c r="K59" s="79"/>
      <c r="L59" s="39"/>
    </row>
    <row r="60" spans="1:13">
      <c r="D60" s="39"/>
      <c r="E60" s="44"/>
      <c r="F60" s="78"/>
      <c r="G60" s="78"/>
      <c r="H60" s="78"/>
      <c r="I60" s="78"/>
      <c r="J60" s="78"/>
      <c r="K60" s="79"/>
      <c r="L60" s="39"/>
    </row>
    <row r="61" spans="1:13">
      <c r="D61" s="39"/>
      <c r="E61" s="44"/>
      <c r="F61" s="39"/>
      <c r="G61" s="39"/>
      <c r="H61" s="39"/>
      <c r="I61" s="39"/>
      <c r="J61" s="39"/>
      <c r="K61" s="39"/>
      <c r="L61" s="39"/>
    </row>
  </sheetData>
  <mergeCells count="23">
    <mergeCell ref="A1:M1"/>
    <mergeCell ref="A2:M2"/>
    <mergeCell ref="J6:J7"/>
    <mergeCell ref="K6:K7"/>
    <mergeCell ref="A3:M3"/>
    <mergeCell ref="L6:M6"/>
    <mergeCell ref="H6:H7"/>
    <mergeCell ref="I6:I7"/>
    <mergeCell ref="A49:B49"/>
    <mergeCell ref="A51:B51"/>
    <mergeCell ref="A53:B53"/>
    <mergeCell ref="F6:F7"/>
    <mergeCell ref="G6:G7"/>
    <mergeCell ref="A13:B13"/>
    <mergeCell ref="A19:B19"/>
    <mergeCell ref="A25:B25"/>
    <mergeCell ref="A31:B31"/>
    <mergeCell ref="A35:B35"/>
    <mergeCell ref="A41:B41"/>
    <mergeCell ref="A6:B7"/>
    <mergeCell ref="C6:C7"/>
    <mergeCell ref="D6:D7"/>
    <mergeCell ref="E6:E7"/>
  </mergeCells>
  <printOptions horizontalCentered="1"/>
  <pageMargins left="0.25" right="0.25" top="0.75" bottom="0.75" header="0.3" footer="0.3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9" activePane="bottomRight" state="frozen"/>
      <selection pane="topRight" activeCell="C1" sqref="C1"/>
      <selection pane="bottomLeft" activeCell="A7" sqref="A7"/>
      <selection pane="bottomRight" activeCell="H58" sqref="H58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0" t="s">
        <v>56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21" ht="22.5">
      <c r="A2" s="90" t="s">
        <v>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1" ht="22.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ht="9.75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22920</v>
      </c>
      <c r="D6" s="32">
        <v>22951</v>
      </c>
      <c r="E6" s="32">
        <v>22981</v>
      </c>
      <c r="F6" s="32">
        <v>23012</v>
      </c>
      <c r="G6" s="32">
        <v>23043</v>
      </c>
      <c r="H6" s="32">
        <v>23071</v>
      </c>
      <c r="I6" s="32">
        <v>23102</v>
      </c>
      <c r="J6" s="32">
        <v>23132</v>
      </c>
      <c r="K6" s="32">
        <v>23163</v>
      </c>
      <c r="L6" s="32">
        <v>23193</v>
      </c>
      <c r="M6" s="32">
        <v>23224</v>
      </c>
      <c r="N6" s="32">
        <v>23255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9323</v>
      </c>
      <c r="D8" s="13">
        <v>22995</v>
      </c>
      <c r="E8" s="13">
        <v>39283</v>
      </c>
      <c r="F8" s="13">
        <v>15068</v>
      </c>
      <c r="G8" s="13">
        <v>3067</v>
      </c>
      <c r="H8" s="13">
        <v>817</v>
      </c>
      <c r="I8" s="13">
        <v>0</v>
      </c>
      <c r="J8" s="13">
        <v>0</v>
      </c>
      <c r="K8" s="13">
        <v>0</v>
      </c>
      <c r="L8" s="13"/>
      <c r="M8" s="85"/>
      <c r="N8" s="85"/>
      <c r="O8" s="13">
        <f>SUM(C8:N8)</f>
        <v>90553</v>
      </c>
      <c r="P8" s="16">
        <f>SUM(C8:N8)</f>
        <v>90553</v>
      </c>
      <c r="R8" s="8"/>
      <c r="S8" s="8"/>
      <c r="T8" s="9"/>
    </row>
    <row r="9" spans="1:21" ht="22.5">
      <c r="A9" s="12"/>
      <c r="B9" s="12" t="s">
        <v>35</v>
      </c>
      <c r="C9" s="13">
        <v>924</v>
      </c>
      <c r="D9" s="13">
        <v>1679</v>
      </c>
      <c r="E9" s="13">
        <v>3841</v>
      </c>
      <c r="F9" s="13">
        <v>2658</v>
      </c>
      <c r="G9" s="13">
        <v>497</v>
      </c>
      <c r="H9" s="13">
        <v>89</v>
      </c>
      <c r="I9" s="13">
        <v>0</v>
      </c>
      <c r="J9" s="13">
        <v>0</v>
      </c>
      <c r="K9" s="13">
        <v>0</v>
      </c>
      <c r="L9" s="13"/>
      <c r="M9" s="85"/>
      <c r="N9" s="85"/>
      <c r="O9" s="13">
        <f t="shared" ref="O9:O51" si="0">SUM(C9:N9)</f>
        <v>9688</v>
      </c>
      <c r="P9" s="16">
        <f>SUM(C9:N9)</f>
        <v>9688</v>
      </c>
      <c r="R9" s="8"/>
      <c r="S9" s="8"/>
      <c r="T9" s="9"/>
    </row>
    <row r="10" spans="1:21" ht="22.5">
      <c r="A10" s="12"/>
      <c r="B10" s="12" t="s">
        <v>34</v>
      </c>
      <c r="C10" s="13">
        <v>12298</v>
      </c>
      <c r="D10" s="13">
        <v>9535</v>
      </c>
      <c r="E10" s="13">
        <v>20083</v>
      </c>
      <c r="F10" s="13">
        <v>12071</v>
      </c>
      <c r="G10" s="13">
        <v>4414</v>
      </c>
      <c r="H10" s="13">
        <v>1633</v>
      </c>
      <c r="I10" s="13">
        <v>0</v>
      </c>
      <c r="J10" s="13">
        <v>0</v>
      </c>
      <c r="K10" s="13">
        <v>0</v>
      </c>
      <c r="L10" s="13"/>
      <c r="M10" s="13">
        <v>13970</v>
      </c>
      <c r="N10" s="13">
        <v>14853</v>
      </c>
      <c r="O10" s="13">
        <f t="shared" si="0"/>
        <v>88857</v>
      </c>
      <c r="P10" s="16">
        <f>SUM(C10:N10)</f>
        <v>88857</v>
      </c>
      <c r="R10" s="8"/>
      <c r="S10" s="8"/>
      <c r="T10" s="9"/>
    </row>
    <row r="11" spans="1:21" ht="22.5">
      <c r="A11" s="12"/>
      <c r="B11" s="12" t="s">
        <v>33</v>
      </c>
      <c r="C11" s="13">
        <v>3789</v>
      </c>
      <c r="D11" s="13">
        <v>1512</v>
      </c>
      <c r="E11" s="13">
        <v>5214</v>
      </c>
      <c r="F11" s="13">
        <v>2292</v>
      </c>
      <c r="G11" s="13">
        <v>717</v>
      </c>
      <c r="H11" s="13">
        <v>265</v>
      </c>
      <c r="I11" s="13">
        <v>0</v>
      </c>
      <c r="J11" s="13">
        <v>0</v>
      </c>
      <c r="K11" s="13">
        <v>0</v>
      </c>
      <c r="L11" s="13"/>
      <c r="M11" s="13">
        <v>2778</v>
      </c>
      <c r="N11" s="13">
        <v>2795</v>
      </c>
      <c r="O11" s="13">
        <f t="shared" si="0"/>
        <v>19362</v>
      </c>
      <c r="P11" s="16">
        <f>SUM(C11:N11)</f>
        <v>19362</v>
      </c>
    </row>
    <row r="12" spans="1:21" s="5" customFormat="1" ht="23.25">
      <c r="A12" s="89" t="s">
        <v>2</v>
      </c>
      <c r="B12" s="89"/>
      <c r="C12" s="17">
        <f t="shared" ref="C12:P12" si="1">SUM(C8:C11)</f>
        <v>26334</v>
      </c>
      <c r="D12" s="17">
        <f t="shared" si="1"/>
        <v>35721</v>
      </c>
      <c r="E12" s="17">
        <f t="shared" si="1"/>
        <v>68421</v>
      </c>
      <c r="F12" s="17">
        <f t="shared" si="1"/>
        <v>32089</v>
      </c>
      <c r="G12" s="17">
        <f>SUM(G8:G11)</f>
        <v>8695</v>
      </c>
      <c r="H12" s="17">
        <f t="shared" si="1"/>
        <v>2804</v>
      </c>
      <c r="I12" s="17">
        <f t="shared" si="1"/>
        <v>0</v>
      </c>
      <c r="J12" s="17">
        <f t="shared" si="1"/>
        <v>0</v>
      </c>
      <c r="K12" s="17">
        <f t="shared" si="1"/>
        <v>0</v>
      </c>
      <c r="L12" s="17">
        <f t="shared" si="1"/>
        <v>0</v>
      </c>
      <c r="M12" s="17">
        <f t="shared" si="1"/>
        <v>16748</v>
      </c>
      <c r="N12" s="17">
        <f>SUM(N8:N11)</f>
        <v>17648</v>
      </c>
      <c r="O12" s="17">
        <f>SUM(O8:O11)</f>
        <v>208460</v>
      </c>
      <c r="P12" s="17">
        <f t="shared" si="1"/>
        <v>208460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332</v>
      </c>
      <c r="D14" s="13">
        <v>135</v>
      </c>
      <c r="E14" s="13">
        <v>319</v>
      </c>
      <c r="F14" s="13">
        <v>455</v>
      </c>
      <c r="G14" s="13">
        <v>96</v>
      </c>
      <c r="H14" s="13">
        <v>35</v>
      </c>
      <c r="I14" s="13">
        <v>0</v>
      </c>
      <c r="J14" s="13">
        <v>0</v>
      </c>
      <c r="K14" s="13">
        <v>0</v>
      </c>
      <c r="L14" s="13"/>
      <c r="M14" s="85"/>
      <c r="N14" s="85"/>
      <c r="O14" s="13">
        <f>SUM(C14:N14)</f>
        <v>1372</v>
      </c>
      <c r="P14" s="16">
        <f>SUM(C14:N14)</f>
        <v>1372</v>
      </c>
    </row>
    <row r="15" spans="1:21" ht="22.5">
      <c r="A15" s="12"/>
      <c r="B15" s="12" t="s">
        <v>29</v>
      </c>
      <c r="C15" s="13">
        <v>46</v>
      </c>
      <c r="D15" s="13">
        <v>11</v>
      </c>
      <c r="E15" s="13">
        <v>48</v>
      </c>
      <c r="F15" s="13">
        <v>101</v>
      </c>
      <c r="G15" s="13">
        <v>13</v>
      </c>
      <c r="H15" s="13">
        <v>3</v>
      </c>
      <c r="I15" s="13">
        <v>0</v>
      </c>
      <c r="J15" s="13">
        <v>0</v>
      </c>
      <c r="K15" s="13">
        <v>0</v>
      </c>
      <c r="L15" s="13"/>
      <c r="M15" s="85"/>
      <c r="N15" s="85"/>
      <c r="O15" s="13">
        <f>SUM(C15:N15)</f>
        <v>222</v>
      </c>
      <c r="P15" s="16">
        <f>SUM(C15:N15)</f>
        <v>222</v>
      </c>
    </row>
    <row r="16" spans="1:21" ht="22.5">
      <c r="A16" s="12"/>
      <c r="B16" s="12" t="s">
        <v>28</v>
      </c>
      <c r="C16" s="13">
        <v>2767</v>
      </c>
      <c r="D16" s="13">
        <v>2146</v>
      </c>
      <c r="E16" s="13">
        <v>4478</v>
      </c>
      <c r="F16" s="13">
        <v>3286</v>
      </c>
      <c r="G16" s="13">
        <v>922</v>
      </c>
      <c r="H16" s="13">
        <v>242</v>
      </c>
      <c r="I16" s="13">
        <v>0</v>
      </c>
      <c r="J16" s="13">
        <v>0</v>
      </c>
      <c r="K16" s="13">
        <v>0</v>
      </c>
      <c r="L16" s="13"/>
      <c r="M16" s="85"/>
      <c r="N16" s="85"/>
      <c r="O16" s="13">
        <f t="shared" si="0"/>
        <v>13841</v>
      </c>
      <c r="P16" s="16">
        <f>SUM(C16:N16)</f>
        <v>13841</v>
      </c>
    </row>
    <row r="17" spans="1:17" ht="22.5">
      <c r="A17" s="12"/>
      <c r="B17" s="12" t="s">
        <v>27</v>
      </c>
      <c r="C17" s="13">
        <v>991</v>
      </c>
      <c r="D17" s="13">
        <v>599</v>
      </c>
      <c r="E17" s="13">
        <v>1224</v>
      </c>
      <c r="F17" s="13">
        <v>665</v>
      </c>
      <c r="G17" s="13">
        <v>245</v>
      </c>
      <c r="H17" s="13">
        <v>48</v>
      </c>
      <c r="I17" s="13">
        <v>0</v>
      </c>
      <c r="J17" s="13">
        <v>0</v>
      </c>
      <c r="K17" s="13">
        <v>0</v>
      </c>
      <c r="L17" s="13"/>
      <c r="M17" s="85"/>
      <c r="N17" s="85"/>
      <c r="O17" s="13">
        <f t="shared" si="0"/>
        <v>3772</v>
      </c>
      <c r="P17" s="16">
        <f>SUM(C17:N17)</f>
        <v>3772</v>
      </c>
    </row>
    <row r="18" spans="1:17" s="5" customFormat="1" ht="23.25">
      <c r="A18" s="89" t="s">
        <v>2</v>
      </c>
      <c r="B18" s="89"/>
      <c r="C18" s="17">
        <f t="shared" ref="C18:P18" si="2">SUM(C14:C17)</f>
        <v>4136</v>
      </c>
      <c r="D18" s="17">
        <f t="shared" si="2"/>
        <v>2891</v>
      </c>
      <c r="E18" s="17">
        <f t="shared" si="2"/>
        <v>6069</v>
      </c>
      <c r="F18" s="17">
        <f t="shared" si="2"/>
        <v>4507</v>
      </c>
      <c r="G18" s="17">
        <f>SUM(G14:G17)</f>
        <v>1276</v>
      </c>
      <c r="H18" s="17">
        <f t="shared" si="2"/>
        <v>328</v>
      </c>
      <c r="I18" s="17">
        <f t="shared" si="2"/>
        <v>0</v>
      </c>
      <c r="J18" s="17">
        <f>SUM(J14:J17)</f>
        <v>0</v>
      </c>
      <c r="K18" s="17">
        <f t="shared" si="2"/>
        <v>0</v>
      </c>
      <c r="L18" s="17">
        <f t="shared" si="2"/>
        <v>0</v>
      </c>
      <c r="M18" s="17">
        <f t="shared" si="2"/>
        <v>0</v>
      </c>
      <c r="N18" s="17">
        <f t="shared" si="2"/>
        <v>0</v>
      </c>
      <c r="O18" s="17">
        <f>SUM(O14:O17)</f>
        <v>19207</v>
      </c>
      <c r="P18" s="18">
        <f t="shared" si="2"/>
        <v>19207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511</v>
      </c>
      <c r="D20" s="13">
        <v>494</v>
      </c>
      <c r="E20" s="13">
        <v>766</v>
      </c>
      <c r="F20" s="13">
        <v>969</v>
      </c>
      <c r="G20" s="13">
        <v>404</v>
      </c>
      <c r="H20" s="13">
        <v>123</v>
      </c>
      <c r="I20" s="13">
        <v>0</v>
      </c>
      <c r="J20" s="13">
        <v>0</v>
      </c>
      <c r="K20" s="13">
        <v>0</v>
      </c>
      <c r="L20" s="13"/>
      <c r="M20" s="85"/>
      <c r="N20" s="85"/>
      <c r="O20" s="13">
        <f t="shared" si="0"/>
        <v>3267</v>
      </c>
      <c r="P20" s="16">
        <f>SUM(C20:N20)</f>
        <v>3267</v>
      </c>
      <c r="Q20" s="8"/>
    </row>
    <row r="21" spans="1:17" ht="22.5">
      <c r="A21" s="12"/>
      <c r="B21" s="12" t="s">
        <v>23</v>
      </c>
      <c r="C21" s="13">
        <v>49</v>
      </c>
      <c r="D21" s="13">
        <v>19</v>
      </c>
      <c r="E21" s="13">
        <v>70</v>
      </c>
      <c r="F21" s="13">
        <v>105</v>
      </c>
      <c r="G21" s="13">
        <v>31</v>
      </c>
      <c r="H21" s="13">
        <v>9</v>
      </c>
      <c r="I21" s="13">
        <v>0</v>
      </c>
      <c r="J21" s="13">
        <v>0</v>
      </c>
      <c r="K21" s="13">
        <v>0</v>
      </c>
      <c r="L21" s="13"/>
      <c r="M21" s="85"/>
      <c r="N21" s="85"/>
      <c r="O21" s="13">
        <f t="shared" si="0"/>
        <v>283</v>
      </c>
      <c r="P21" s="16">
        <f>SUM(C21:N21)</f>
        <v>283</v>
      </c>
    </row>
    <row r="22" spans="1:17" ht="22.5">
      <c r="A22" s="12"/>
      <c r="B22" s="12" t="s">
        <v>22</v>
      </c>
      <c r="C22" s="13">
        <v>5815</v>
      </c>
      <c r="D22" s="13">
        <v>3471</v>
      </c>
      <c r="E22" s="13">
        <v>8030</v>
      </c>
      <c r="F22" s="13">
        <v>7776</v>
      </c>
      <c r="G22" s="13">
        <v>2660</v>
      </c>
      <c r="H22" s="13">
        <v>824</v>
      </c>
      <c r="I22" s="13">
        <v>0</v>
      </c>
      <c r="J22" s="13">
        <v>0</v>
      </c>
      <c r="K22" s="13">
        <v>0</v>
      </c>
      <c r="L22" s="13"/>
      <c r="M22" s="13">
        <v>3288</v>
      </c>
      <c r="N22" s="13">
        <v>5380</v>
      </c>
      <c r="O22" s="13">
        <f t="shared" si="0"/>
        <v>37244</v>
      </c>
      <c r="P22" s="16">
        <f>SUM(C22:N22)</f>
        <v>37244</v>
      </c>
    </row>
    <row r="23" spans="1:17" ht="22.5">
      <c r="A23" s="12"/>
      <c r="B23" s="12" t="s">
        <v>21</v>
      </c>
      <c r="C23" s="13">
        <v>1641</v>
      </c>
      <c r="D23" s="13">
        <v>1654</v>
      </c>
      <c r="E23" s="13">
        <v>3227</v>
      </c>
      <c r="F23" s="13">
        <v>1085</v>
      </c>
      <c r="G23" s="13">
        <v>833</v>
      </c>
      <c r="H23" s="13">
        <v>167</v>
      </c>
      <c r="I23" s="13">
        <v>0</v>
      </c>
      <c r="J23" s="13">
        <v>0</v>
      </c>
      <c r="K23" s="13">
        <v>0</v>
      </c>
      <c r="L23" s="13"/>
      <c r="M23" s="13">
        <v>1033</v>
      </c>
      <c r="N23" s="13">
        <v>1140</v>
      </c>
      <c r="O23" s="13">
        <f t="shared" si="0"/>
        <v>10780</v>
      </c>
      <c r="P23" s="16">
        <f>SUM(C23:N23)</f>
        <v>10780</v>
      </c>
    </row>
    <row r="24" spans="1:17" s="5" customFormat="1" ht="23.25">
      <c r="A24" s="89" t="s">
        <v>2</v>
      </c>
      <c r="B24" s="89"/>
      <c r="C24" s="17">
        <f t="shared" ref="C24:P24" si="3">SUM(C20:C23)</f>
        <v>8016</v>
      </c>
      <c r="D24" s="17">
        <f t="shared" si="3"/>
        <v>5638</v>
      </c>
      <c r="E24" s="17">
        <f t="shared" si="3"/>
        <v>12093</v>
      </c>
      <c r="F24" s="17">
        <f t="shared" si="3"/>
        <v>9935</v>
      </c>
      <c r="G24" s="17">
        <f>SUM(G20:G23)</f>
        <v>3928</v>
      </c>
      <c r="H24" s="17">
        <f t="shared" si="3"/>
        <v>1123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3"/>
        <v>0</v>
      </c>
      <c r="M24" s="17">
        <f t="shared" si="3"/>
        <v>4321</v>
      </c>
      <c r="N24" s="17">
        <f t="shared" si="3"/>
        <v>6520</v>
      </c>
      <c r="O24" s="17">
        <f>SUM(O20:O23)</f>
        <v>51574</v>
      </c>
      <c r="P24" s="18">
        <f t="shared" si="3"/>
        <v>51574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89" t="s">
        <v>2</v>
      </c>
      <c r="B30" s="89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89" t="s">
        <v>2</v>
      </c>
      <c r="B34" s="89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89" t="s">
        <v>2</v>
      </c>
      <c r="B40" s="89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2" t="s">
        <v>2</v>
      </c>
      <c r="B48" s="92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2" t="s">
        <v>1</v>
      </c>
      <c r="B50" s="92"/>
      <c r="C50" s="28">
        <f>+C12+C18+C24+C30+C40+C34</f>
        <v>38486</v>
      </c>
      <c r="D50" s="28">
        <f>+D12+D18+D24+D30+D40+D34</f>
        <v>44250</v>
      </c>
      <c r="E50" s="28">
        <f>+E12+E18+E24+E30+E40+E34</f>
        <v>86583</v>
      </c>
      <c r="F50" s="28">
        <f>+F12+F18+F24+F30+F40+F34</f>
        <v>46531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215850</v>
      </c>
      <c r="P50" s="29">
        <f>SUM(C50:F50)</f>
        <v>215850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91" t="s">
        <v>0</v>
      </c>
      <c r="B52" s="91"/>
      <c r="C52" s="30">
        <f>+C12+C18+C24</f>
        <v>38486</v>
      </c>
      <c r="D52" s="30">
        <f>+D12+D18+D24</f>
        <v>44250</v>
      </c>
      <c r="E52" s="30">
        <f>+E12+E18+E24</f>
        <v>86583</v>
      </c>
      <c r="F52" s="30">
        <f>+F12+F18+F24</f>
        <v>46531</v>
      </c>
      <c r="G52" s="30">
        <f>+G18+G24+G12</f>
        <v>13899</v>
      </c>
      <c r="H52" s="30">
        <f t="shared" ref="H52:N52" si="4">+H18+H24+H12</f>
        <v>4255</v>
      </c>
      <c r="I52" s="30">
        <f t="shared" si="4"/>
        <v>0</v>
      </c>
      <c r="J52" s="30">
        <f>+J18+J24+J12</f>
        <v>0</v>
      </c>
      <c r="K52" s="30">
        <f t="shared" si="4"/>
        <v>0</v>
      </c>
      <c r="L52" s="30">
        <f t="shared" si="4"/>
        <v>0</v>
      </c>
      <c r="M52" s="30">
        <f t="shared" si="4"/>
        <v>21069</v>
      </c>
      <c r="N52" s="30">
        <f t="shared" si="4"/>
        <v>24168</v>
      </c>
      <c r="O52" s="30">
        <f>+O18+O24+O12</f>
        <v>279241</v>
      </c>
      <c r="P52" s="31">
        <f>SUM(C52:N52)</f>
        <v>279241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11185</v>
      </c>
      <c r="D54" s="13">
        <f t="shared" ref="D54:N54" si="5">D8+D9+D14+D15+D20+D21</f>
        <v>25333</v>
      </c>
      <c r="E54" s="13">
        <f t="shared" si="5"/>
        <v>44327</v>
      </c>
      <c r="F54" s="13">
        <f t="shared" si="5"/>
        <v>19356</v>
      </c>
      <c r="G54" s="13">
        <f t="shared" si="5"/>
        <v>4108</v>
      </c>
      <c r="H54" s="13">
        <f t="shared" si="5"/>
        <v>1076</v>
      </c>
      <c r="I54" s="13">
        <f t="shared" si="5"/>
        <v>0</v>
      </c>
      <c r="J54" s="13">
        <f>J8+J9+J14+J15+J20+J21</f>
        <v>0</v>
      </c>
      <c r="K54" s="13">
        <f t="shared" si="5"/>
        <v>0</v>
      </c>
      <c r="L54" s="13">
        <f t="shared" si="5"/>
        <v>0</v>
      </c>
      <c r="M54" s="13">
        <f t="shared" si="5"/>
        <v>0</v>
      </c>
      <c r="N54" s="13">
        <f t="shared" si="5"/>
        <v>0</v>
      </c>
      <c r="O54" s="19">
        <f>SUM(C54:N54)</f>
        <v>105385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27301</v>
      </c>
      <c r="D55" s="13">
        <f t="shared" ref="D55:N55" si="6">D10+D11+D16+D17+D22+D23</f>
        <v>18917</v>
      </c>
      <c r="E55" s="13">
        <f t="shared" si="6"/>
        <v>42256</v>
      </c>
      <c r="F55" s="13">
        <f t="shared" si="6"/>
        <v>27175</v>
      </c>
      <c r="G55" s="13">
        <f t="shared" si="6"/>
        <v>9791</v>
      </c>
      <c r="H55" s="13">
        <f t="shared" si="6"/>
        <v>3179</v>
      </c>
      <c r="I55" s="13">
        <f t="shared" si="6"/>
        <v>0</v>
      </c>
      <c r="J55" s="13">
        <f t="shared" si="6"/>
        <v>0</v>
      </c>
      <c r="K55" s="13">
        <f t="shared" si="6"/>
        <v>0</v>
      </c>
      <c r="L55" s="13">
        <f t="shared" si="6"/>
        <v>0</v>
      </c>
      <c r="M55" s="13">
        <f t="shared" si="6"/>
        <v>21069</v>
      </c>
      <c r="N55" s="13">
        <f t="shared" si="6"/>
        <v>24168</v>
      </c>
      <c r="O55" s="19">
        <f>SUM(C55:N55)</f>
        <v>173856</v>
      </c>
      <c r="P55" s="16"/>
    </row>
    <row r="56" spans="1:16" s="12" customFormat="1" ht="21">
      <c r="C56" s="13">
        <f t="shared" ref="C56:K56" si="7">SUM(C54:C55)</f>
        <v>38486</v>
      </c>
      <c r="D56" s="13">
        <f t="shared" si="7"/>
        <v>44250</v>
      </c>
      <c r="E56" s="13">
        <f t="shared" si="7"/>
        <v>86583</v>
      </c>
      <c r="F56" s="13">
        <f t="shared" si="7"/>
        <v>46531</v>
      </c>
      <c r="G56" s="13">
        <f t="shared" si="7"/>
        <v>13899</v>
      </c>
      <c r="H56" s="13">
        <f t="shared" si="7"/>
        <v>4255</v>
      </c>
      <c r="I56" s="13">
        <f t="shared" si="7"/>
        <v>0</v>
      </c>
      <c r="J56" s="13">
        <f t="shared" si="7"/>
        <v>0</v>
      </c>
      <c r="K56" s="13">
        <f t="shared" si="7"/>
        <v>0</v>
      </c>
      <c r="L56" s="13">
        <f>SUM(L54:L55)</f>
        <v>0</v>
      </c>
      <c r="M56" s="13">
        <f>SUM(M54:M55)</f>
        <v>21069</v>
      </c>
      <c r="N56" s="13">
        <f>SUM(N54:N55)</f>
        <v>24168</v>
      </c>
      <c r="O56" s="19">
        <f>SUM(O54:O55)</f>
        <v>279241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52:B52"/>
    <mergeCell ref="A1:P1"/>
    <mergeCell ref="A2:P2"/>
    <mergeCell ref="A3:P3"/>
    <mergeCell ref="A12:B12"/>
    <mergeCell ref="A18:B18"/>
    <mergeCell ref="A24:B24"/>
    <mergeCell ref="A30:B30"/>
    <mergeCell ref="A34:B34"/>
    <mergeCell ref="A40:B40"/>
    <mergeCell ref="A48:B48"/>
    <mergeCell ref="A50:B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I10" sqref="I10"/>
    </sheetView>
  </sheetViews>
  <sheetFormatPr defaultRowHeight="15"/>
  <cols>
    <col min="1" max="1" width="6.28515625" customWidth="1"/>
    <col min="2" max="2" width="16.85546875" customWidth="1"/>
    <col min="3" max="3" width="10.85546875" bestFit="1" customWidth="1"/>
    <col min="4" max="4" width="59.28515625" bestFit="1" customWidth="1"/>
  </cols>
  <sheetData>
    <row r="1" spans="1:5" ht="21">
      <c r="A1" s="87" t="s">
        <v>59</v>
      </c>
      <c r="B1" s="87" t="s">
        <v>60</v>
      </c>
      <c r="C1" s="87" t="s">
        <v>61</v>
      </c>
      <c r="D1" s="87" t="s">
        <v>62</v>
      </c>
      <c r="E1" s="86"/>
    </row>
    <row r="2" spans="1:5" ht="21">
      <c r="A2" s="88">
        <v>1</v>
      </c>
      <c r="B2" s="88" t="s">
        <v>85</v>
      </c>
      <c r="C2" s="88" t="s">
        <v>64</v>
      </c>
      <c r="D2" s="88" t="s">
        <v>86</v>
      </c>
      <c r="E2" s="86"/>
    </row>
    <row r="3" spans="1:5" ht="21">
      <c r="A3" s="88">
        <v>2</v>
      </c>
      <c r="B3" s="88" t="s">
        <v>58</v>
      </c>
      <c r="C3" s="88" t="s">
        <v>63</v>
      </c>
      <c r="D3" s="88" t="s">
        <v>65</v>
      </c>
      <c r="E3" s="86"/>
    </row>
    <row r="4" spans="1:5" ht="21">
      <c r="A4" s="88">
        <v>3</v>
      </c>
      <c r="B4" s="88" t="s">
        <v>67</v>
      </c>
      <c r="C4" s="88" t="s">
        <v>64</v>
      </c>
      <c r="D4" s="88" t="s">
        <v>68</v>
      </c>
    </row>
    <row r="5" spans="1:5" ht="21">
      <c r="A5" s="88">
        <v>4</v>
      </c>
      <c r="B5" s="88" t="s">
        <v>70</v>
      </c>
      <c r="C5" s="88" t="s">
        <v>64</v>
      </c>
      <c r="D5" s="88" t="s">
        <v>77</v>
      </c>
    </row>
    <row r="6" spans="1:5" ht="21">
      <c r="A6" s="88">
        <v>5</v>
      </c>
      <c r="B6" s="88" t="s">
        <v>69</v>
      </c>
      <c r="C6" s="88" t="s">
        <v>64</v>
      </c>
      <c r="D6" s="88" t="s">
        <v>78</v>
      </c>
    </row>
    <row r="7" spans="1:5" ht="21">
      <c r="A7" s="88">
        <v>6</v>
      </c>
      <c r="B7" s="88" t="s">
        <v>71</v>
      </c>
      <c r="C7" s="88" t="s">
        <v>64</v>
      </c>
      <c r="D7" s="88" t="s">
        <v>79</v>
      </c>
    </row>
    <row r="8" spans="1:5" ht="21">
      <c r="A8" s="88">
        <v>7</v>
      </c>
      <c r="B8" s="88" t="s">
        <v>72</v>
      </c>
      <c r="C8" s="88" t="s">
        <v>64</v>
      </c>
      <c r="D8" s="88" t="s">
        <v>80</v>
      </c>
    </row>
    <row r="9" spans="1:5" ht="21">
      <c r="A9" s="88">
        <v>8</v>
      </c>
      <c r="B9" s="88" t="s">
        <v>73</v>
      </c>
      <c r="C9" s="88" t="s">
        <v>64</v>
      </c>
      <c r="D9" s="88" t="s">
        <v>81</v>
      </c>
    </row>
    <row r="10" spans="1:5" ht="21">
      <c r="A10" s="88">
        <v>9</v>
      </c>
      <c r="B10" s="88" t="s">
        <v>74</v>
      </c>
      <c r="C10" s="88" t="s">
        <v>64</v>
      </c>
      <c r="D10" s="88" t="s">
        <v>82</v>
      </c>
    </row>
    <row r="11" spans="1:5" ht="21">
      <c r="A11" s="88">
        <v>10</v>
      </c>
      <c r="B11" s="88" t="s">
        <v>75</v>
      </c>
      <c r="C11" s="88" t="s">
        <v>64</v>
      </c>
      <c r="D11" s="88" t="s">
        <v>83</v>
      </c>
    </row>
    <row r="12" spans="1:5" ht="21">
      <c r="A12" s="88">
        <v>11</v>
      </c>
      <c r="B12" s="88" t="s">
        <v>76</v>
      </c>
      <c r="C12" s="88" t="s">
        <v>64</v>
      </c>
      <c r="D12" s="88" t="s">
        <v>84</v>
      </c>
    </row>
    <row r="13" spans="1:5" ht="21">
      <c r="A13" s="88">
        <v>16</v>
      </c>
      <c r="B13" s="88" t="s">
        <v>57</v>
      </c>
      <c r="C13" s="88" t="s">
        <v>63</v>
      </c>
      <c r="D13" s="88" t="s">
        <v>66</v>
      </c>
    </row>
  </sheetData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จำนวนนทท.บัตรเข้าชม62</vt:lpstr>
      <vt:lpstr>จำนวนคน58 (2)</vt:lpstr>
      <vt:lpstr>จำนวนนทท.บัตรเข้าชม63</vt:lpstr>
      <vt:lpstr>Description</vt:lpstr>
      <vt:lpstr>'จำนวนคน58 (2)'!Print_Area</vt:lpstr>
      <vt:lpstr>จำนวนนทท.บัตรเข้าชม62!Print_Area</vt:lpstr>
      <vt:lpstr>จำนวนนทท.บัตรเข้าชม63!Print_Area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HP</cp:lastModifiedBy>
  <cp:lastPrinted>2022-05-25T02:12:30Z</cp:lastPrinted>
  <dcterms:created xsi:type="dcterms:W3CDTF">2014-10-25T05:06:02Z</dcterms:created>
  <dcterms:modified xsi:type="dcterms:W3CDTF">2023-05-18T08:52:53Z</dcterms:modified>
</cp:coreProperties>
</file>