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2.เงินอนุรักษ์สัตว์ป่าเขตห้ามล่าสัตว์ป่า\"/>
    </mc:Choice>
  </mc:AlternateContent>
  <xr:revisionPtr revIDLastSave="0" documentId="13_ncr:1_{7C8A08A9-1401-4390-BE78-D5AA1A48C3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หล. 25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1" l="1"/>
  <c r="P23" i="1"/>
  <c r="P22" i="1"/>
  <c r="P17" i="1"/>
  <c r="P15" i="1"/>
  <c r="P16" i="1"/>
  <c r="I14" i="1"/>
  <c r="P14" i="1" s="1"/>
  <c r="L13" i="1"/>
  <c r="K13" i="1"/>
  <c r="J13" i="1"/>
  <c r="I13" i="1"/>
  <c r="O6" i="1"/>
  <c r="N6" i="1"/>
  <c r="M6" i="1"/>
  <c r="L6" i="1"/>
  <c r="O5" i="1"/>
  <c r="O4" i="1"/>
  <c r="O29" i="1" s="1"/>
  <c r="P28" i="1" l="1"/>
  <c r="P27" i="1"/>
  <c r="P25" i="1"/>
  <c r="P24" i="1"/>
  <c r="P21" i="1"/>
  <c r="P20" i="1"/>
  <c r="P19" i="1"/>
  <c r="P18" i="1"/>
  <c r="P13" i="1"/>
  <c r="P12" i="1"/>
  <c r="P11" i="1"/>
  <c r="P10" i="1"/>
  <c r="P9" i="1"/>
  <c r="P8" i="1"/>
  <c r="P7" i="1"/>
  <c r="D29" i="1"/>
  <c r="P5" i="1"/>
  <c r="P4" i="1"/>
  <c r="P3" i="1"/>
  <c r="P2" i="1"/>
  <c r="P29" i="1" l="1"/>
  <c r="M29" i="1"/>
  <c r="K29" i="1"/>
  <c r="G29" i="1"/>
  <c r="J29" i="1"/>
  <c r="L29" i="1"/>
  <c r="F29" i="1"/>
  <c r="H29" i="1"/>
  <c r="N29" i="1"/>
  <c r="E29" i="1"/>
  <c r="I29" i="1"/>
  <c r="P26" i="1"/>
</calcChain>
</file>

<file path=xl/sharedStrings.xml><?xml version="1.0" encoding="utf-8"?>
<sst xmlns="http://schemas.openxmlformats.org/spreadsheetml/2006/main" count="71" uniqueCount="58">
  <si>
    <t>รวม</t>
  </si>
  <si>
    <t>เขตห้ามล่าสัตว์ป่า</t>
  </si>
  <si>
    <t>สำนักฯ 1 (สาขาสระบุรี)</t>
  </si>
  <si>
    <t>สำนักฯ 2 (ศรีราชา)</t>
  </si>
  <si>
    <t>สำนักฯ 3 (บ้านโป่ง)</t>
  </si>
  <si>
    <t>สำนักฯ 3 (สาชาเพชรบุรี)</t>
  </si>
  <si>
    <t>สำนักฯ 4 (สุราษฎร์ธานี)</t>
  </si>
  <si>
    <t>สำนักฯ 5 (นครศรีธรรมราช)</t>
  </si>
  <si>
    <t>สำนักฯ 6 (สงขลา)</t>
  </si>
  <si>
    <t>สำนักฯ 7 (นครราชสีมา)</t>
  </si>
  <si>
    <t>สำนักฯ 8 (ขอนแก่น)</t>
  </si>
  <si>
    <t>สำนักฯ 10 (อุดรธานี)</t>
  </si>
  <si>
    <t>สำนักฯ 11 (พิษณุโลก)</t>
  </si>
  <si>
    <t>สำนักฯ 12 (นครสวรรค์)</t>
  </si>
  <si>
    <t>สำนักฯ 13 (สาขาลำปาง)</t>
  </si>
  <si>
    <t>สำนักฯ 15 (เชียงราย)</t>
  </si>
  <si>
    <t>สำนักฯ 16 (เชียงใหม่)</t>
  </si>
  <si>
    <t>ลำดับที่</t>
  </si>
  <si>
    <t xml:space="preserve">เขื่อนป่าสักชลสิทธิ์ </t>
  </si>
  <si>
    <t>เขาชีโอน</t>
  </si>
  <si>
    <t>คุ้งกระเบน</t>
  </si>
  <si>
    <t>อ่างเก็บน้ำบางพระ</t>
  </si>
  <si>
    <t>แม่เลา-แม่แสะ</t>
  </si>
  <si>
    <t>หนองบงคาย</t>
  </si>
  <si>
    <t>ดอยพระบาท</t>
  </si>
  <si>
    <t>ถ้ำประทุน</t>
  </si>
  <si>
    <t>ถ้ำผาท่าพล</t>
  </si>
  <si>
    <t>เขาค้อ</t>
  </si>
  <si>
    <t>เขาแผงม้า</t>
  </si>
  <si>
    <t>ป่าเขาภูหลวง</t>
  </si>
  <si>
    <t>ถ้ำผาน้ำทิพย์</t>
  </si>
  <si>
    <t>บึงโขงโหลง</t>
  </si>
  <si>
    <t>เขาพระแทว</t>
  </si>
  <si>
    <t>หมู่เกาะลิบง</t>
  </si>
  <si>
    <t>แหลมตะลุมพุก</t>
  </si>
  <si>
    <t>ทุ่งทะเล</t>
  </si>
  <si>
    <t>คลองลำชาน</t>
  </si>
  <si>
    <t>หนองปลักพระยา</t>
  </si>
  <si>
    <t>ทะเลน้อย</t>
  </si>
  <si>
    <t>ทะเลสาบ</t>
  </si>
  <si>
    <t>หนองทุ่งทอง</t>
  </si>
  <si>
    <t>เขากระปุก-เขาเตาหม้อ</t>
  </si>
  <si>
    <t>บึงฉวาก</t>
  </si>
  <si>
    <t>เขาปะช้าง-แหลมขาม</t>
  </si>
  <si>
    <t>กุดทิง</t>
  </si>
  <si>
    <t>สำนักบริหารพื้นที่</t>
  </si>
  <si>
    <t xml:space="preserve"> ตุลาคม </t>
  </si>
  <si>
    <t xml:space="preserve"> พฤศจิกายน </t>
  </si>
  <si>
    <t xml:space="preserve"> ธันวาคม </t>
  </si>
  <si>
    <t xml:space="preserve"> มกราคม </t>
  </si>
  <si>
    <t xml:space="preserve"> กุมภาพันธ์ </t>
  </si>
  <si>
    <t xml:space="preserve"> มีนาคม</t>
  </si>
  <si>
    <t xml:space="preserve"> เมษายน </t>
  </si>
  <si>
    <t xml:space="preserve"> พฤษภาคม</t>
  </si>
  <si>
    <t xml:space="preserve"> มิถุนายน</t>
  </si>
  <si>
    <t xml:space="preserve"> กรกฎาคม</t>
  </si>
  <si>
    <t xml:space="preserve"> สิงหาคม</t>
  </si>
  <si>
    <t xml:space="preserve"> 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</si>
</sst>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3" fillId="0" borderId="1" xfId="0" applyFont="1" applyBorder="1" applyAlignment="1">
      <alignment horizontal="center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shrinkToFit="1"/>
    </xf>
    <xf numFmtId="3" fontId="4" fillId="0" borderId="1" xfId="1" applyNumberFormat="1" applyFont="1" applyFill="1" applyBorder="1" applyAlignment="1">
      <alignment horizontal="right" shrinkToFit="1"/>
    </xf>
    <xf numFmtId="3" fontId="4" fillId="0" borderId="1" xfId="0" applyNumberFormat="1" applyFont="1" applyBorder="1" applyAlignment="1">
      <alignment horizontal="right" shrinkToFit="1"/>
    </xf>
    <xf numFmtId="3" fontId="3" fillId="0" borderId="1" xfId="1" applyNumberFormat="1" applyFont="1" applyFill="1" applyBorder="1" applyAlignment="1">
      <alignment shrinkToFi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/>
    </xf>
    <xf numFmtId="3" fontId="3" fillId="0" borderId="1" xfId="1" applyNumberFormat="1" applyFont="1" applyFill="1" applyBorder="1" applyAlignment="1">
      <alignment horizontal="right" vertical="center" shrinkToFit="1"/>
    </xf>
    <xf numFmtId="3" fontId="3" fillId="0" borderId="1" xfId="1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shrinkToFit="1"/>
    </xf>
    <xf numFmtId="3" fontId="4" fillId="2" borderId="1" xfId="1" applyNumberFormat="1" applyFont="1" applyFill="1" applyBorder="1" applyAlignment="1">
      <alignment horizontal="right" shrinkToFit="1"/>
    </xf>
    <xf numFmtId="3" fontId="4" fillId="2" borderId="1" xfId="0" applyNumberFormat="1" applyFont="1" applyFill="1" applyBorder="1" applyAlignment="1">
      <alignment horizontal="right" shrinkToFit="1"/>
    </xf>
    <xf numFmtId="3" fontId="2" fillId="0" borderId="1" xfId="1" applyNumberFormat="1" applyFont="1" applyFill="1" applyBorder="1" applyAlignment="1">
      <alignment horizontal="righ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zoomScale="110" zoomScaleNormal="110" workbookViewId="0">
      <selection activeCell="O2" sqref="O2"/>
    </sheetView>
  </sheetViews>
  <sheetFormatPr defaultRowHeight="18.75"/>
  <cols>
    <col min="1" max="1" width="6.7109375" style="1" customWidth="1"/>
    <col min="2" max="2" width="25.7109375" style="1" customWidth="1"/>
    <col min="3" max="3" width="20.7109375" style="1" customWidth="1"/>
    <col min="4" max="16" width="10.7109375" style="1" customWidth="1"/>
    <col min="17" max="16384" width="9.140625" style="1"/>
  </cols>
  <sheetData>
    <row r="1" spans="1:16" ht="18.95" customHeight="1">
      <c r="A1" s="8" t="s">
        <v>17</v>
      </c>
      <c r="B1" s="2" t="s">
        <v>1</v>
      </c>
      <c r="C1" s="2" t="s">
        <v>45</v>
      </c>
      <c r="D1" s="9" t="s">
        <v>46</v>
      </c>
      <c r="E1" s="9" t="s">
        <v>47</v>
      </c>
      <c r="F1" s="9" t="s">
        <v>48</v>
      </c>
      <c r="G1" s="9" t="s">
        <v>49</v>
      </c>
      <c r="H1" s="9" t="s">
        <v>50</v>
      </c>
      <c r="I1" s="9" t="s">
        <v>51</v>
      </c>
      <c r="J1" s="9" t="s">
        <v>52</v>
      </c>
      <c r="K1" s="9" t="s">
        <v>53</v>
      </c>
      <c r="L1" s="9" t="s">
        <v>54</v>
      </c>
      <c r="M1" s="9" t="s">
        <v>55</v>
      </c>
      <c r="N1" s="9" t="s">
        <v>56</v>
      </c>
      <c r="O1" s="9" t="s">
        <v>57</v>
      </c>
      <c r="P1" s="9" t="s">
        <v>0</v>
      </c>
    </row>
    <row r="2" spans="1:16" ht="18.95" customHeight="1">
      <c r="A2" s="3">
        <v>1</v>
      </c>
      <c r="B2" s="10" t="s">
        <v>18</v>
      </c>
      <c r="C2" s="4" t="s">
        <v>2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7">
        <f>SUM(D2:O2)</f>
        <v>0</v>
      </c>
    </row>
    <row r="3" spans="1:16" ht="18.95" customHeight="1">
      <c r="A3" s="3">
        <v>2</v>
      </c>
      <c r="B3" s="4" t="s">
        <v>19</v>
      </c>
      <c r="C3" s="4" t="s">
        <v>3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7">
        <f t="shared" ref="P3:P20" si="0">SUM(D3:O3)</f>
        <v>0</v>
      </c>
    </row>
    <row r="4" spans="1:16" ht="18.95" customHeight="1">
      <c r="A4" s="3">
        <v>3</v>
      </c>
      <c r="B4" s="4" t="s">
        <v>20</v>
      </c>
      <c r="C4" s="4" t="s">
        <v>3</v>
      </c>
      <c r="D4" s="5">
        <v>84240</v>
      </c>
      <c r="E4" s="5">
        <v>62830</v>
      </c>
      <c r="F4" s="5">
        <v>115690</v>
      </c>
      <c r="G4" s="5">
        <v>82610</v>
      </c>
      <c r="H4" s="5">
        <v>115690</v>
      </c>
      <c r="I4" s="5">
        <v>154320</v>
      </c>
      <c r="J4" s="5">
        <v>159890</v>
      </c>
      <c r="K4" s="5">
        <v>129230</v>
      </c>
      <c r="L4" s="5">
        <v>81770</v>
      </c>
      <c r="M4" s="5">
        <v>59420</v>
      </c>
      <c r="N4" s="5">
        <v>57110</v>
      </c>
      <c r="O4" s="5">
        <f>44730+10820</f>
        <v>55550</v>
      </c>
      <c r="P4" s="7">
        <f t="shared" si="0"/>
        <v>1158350</v>
      </c>
    </row>
    <row r="5" spans="1:16" ht="18.95" customHeight="1">
      <c r="A5" s="3">
        <v>4</v>
      </c>
      <c r="B5" s="4" t="s">
        <v>21</v>
      </c>
      <c r="C5" s="4" t="s">
        <v>3</v>
      </c>
      <c r="D5" s="5">
        <v>17500</v>
      </c>
      <c r="E5" s="5">
        <v>16470</v>
      </c>
      <c r="F5" s="5">
        <v>20340</v>
      </c>
      <c r="G5" s="5">
        <v>25420</v>
      </c>
      <c r="H5" s="6">
        <v>8880</v>
      </c>
      <c r="I5" s="5">
        <v>17520</v>
      </c>
      <c r="J5" s="5">
        <v>12860</v>
      </c>
      <c r="K5" s="5">
        <v>10780</v>
      </c>
      <c r="L5" s="5">
        <v>8910</v>
      </c>
      <c r="M5" s="5">
        <v>16130</v>
      </c>
      <c r="N5" s="5">
        <v>9100</v>
      </c>
      <c r="O5" s="5">
        <f>3940+1400</f>
        <v>5340</v>
      </c>
      <c r="P5" s="7">
        <f t="shared" si="0"/>
        <v>169250</v>
      </c>
    </row>
    <row r="6" spans="1:16" ht="18.95" customHeight="1">
      <c r="A6" s="3">
        <v>5</v>
      </c>
      <c r="B6" s="4" t="s">
        <v>42</v>
      </c>
      <c r="C6" s="4" t="s">
        <v>4</v>
      </c>
      <c r="D6" s="5">
        <v>492110</v>
      </c>
      <c r="E6" s="5">
        <v>212330</v>
      </c>
      <c r="F6" s="5">
        <v>308270</v>
      </c>
      <c r="G6" s="5">
        <v>291370</v>
      </c>
      <c r="H6" s="5">
        <v>222040</v>
      </c>
      <c r="I6" s="5">
        <v>289220</v>
      </c>
      <c r="J6" s="5">
        <v>438650</v>
      </c>
      <c r="K6" s="5">
        <v>306650</v>
      </c>
      <c r="L6" s="5">
        <f>206930+181550</f>
        <v>388480</v>
      </c>
      <c r="M6" s="5">
        <f>201840+239550</f>
        <v>441390</v>
      </c>
      <c r="N6" s="5">
        <f>225690+235750</f>
        <v>461440</v>
      </c>
      <c r="O6" s="5">
        <f>214370+176390+16000</f>
        <v>406760</v>
      </c>
      <c r="P6" s="7">
        <f>SUM(D6:O6)</f>
        <v>4258710</v>
      </c>
    </row>
    <row r="7" spans="1:16" ht="18.95" customHeight="1">
      <c r="A7" s="3">
        <v>6</v>
      </c>
      <c r="B7" s="4" t="s">
        <v>41</v>
      </c>
      <c r="C7" s="4" t="s">
        <v>5</v>
      </c>
      <c r="D7" s="5">
        <v>170</v>
      </c>
      <c r="E7" s="5">
        <v>1620</v>
      </c>
      <c r="F7" s="5">
        <v>9810</v>
      </c>
      <c r="G7" s="5">
        <v>3240</v>
      </c>
      <c r="H7" s="5">
        <v>2010</v>
      </c>
      <c r="I7" s="5">
        <v>840</v>
      </c>
      <c r="J7" s="5">
        <v>330</v>
      </c>
      <c r="K7" s="5">
        <v>310</v>
      </c>
      <c r="L7" s="5">
        <v>150</v>
      </c>
      <c r="M7" s="5">
        <v>630</v>
      </c>
      <c r="N7" s="5">
        <v>330</v>
      </c>
      <c r="O7" s="5">
        <v>300</v>
      </c>
      <c r="P7" s="7">
        <f t="shared" si="0"/>
        <v>19740</v>
      </c>
    </row>
    <row r="8" spans="1:16" ht="18.95" customHeight="1">
      <c r="A8" s="3">
        <v>7</v>
      </c>
      <c r="B8" s="4" t="s">
        <v>40</v>
      </c>
      <c r="C8" s="4" t="s">
        <v>6</v>
      </c>
      <c r="D8" s="5">
        <v>0</v>
      </c>
      <c r="E8" s="5">
        <v>0</v>
      </c>
      <c r="F8" s="5">
        <v>270</v>
      </c>
      <c r="G8" s="5">
        <v>1320</v>
      </c>
      <c r="H8" s="5">
        <v>930</v>
      </c>
      <c r="I8" s="5">
        <v>1560</v>
      </c>
      <c r="J8" s="5">
        <v>990</v>
      </c>
      <c r="K8" s="5">
        <v>2070</v>
      </c>
      <c r="L8" s="5">
        <v>690</v>
      </c>
      <c r="M8" s="5">
        <v>660</v>
      </c>
      <c r="N8" s="5">
        <v>480</v>
      </c>
      <c r="O8" s="5">
        <v>510</v>
      </c>
      <c r="P8" s="7">
        <f t="shared" si="0"/>
        <v>9480</v>
      </c>
    </row>
    <row r="9" spans="1:16" ht="18.95" customHeight="1">
      <c r="A9" s="3">
        <v>8</v>
      </c>
      <c r="B9" s="4" t="s">
        <v>32</v>
      </c>
      <c r="C9" s="4" t="s">
        <v>7</v>
      </c>
      <c r="D9" s="5">
        <v>164980</v>
      </c>
      <c r="E9" s="5">
        <v>189080</v>
      </c>
      <c r="F9" s="5">
        <v>231350</v>
      </c>
      <c r="G9" s="5">
        <v>228130</v>
      </c>
      <c r="H9" s="5">
        <v>193090</v>
      </c>
      <c r="I9" s="5">
        <v>236020</v>
      </c>
      <c r="J9" s="6">
        <v>217970</v>
      </c>
      <c r="K9" s="6">
        <v>157590</v>
      </c>
      <c r="L9" s="6">
        <v>112960</v>
      </c>
      <c r="M9" s="5">
        <v>184040</v>
      </c>
      <c r="N9" s="5">
        <v>142580</v>
      </c>
      <c r="O9" s="5">
        <v>106040</v>
      </c>
      <c r="P9" s="7">
        <f t="shared" si="0"/>
        <v>2163830</v>
      </c>
    </row>
    <row r="10" spans="1:16" ht="18.95" customHeight="1">
      <c r="A10" s="3">
        <v>10</v>
      </c>
      <c r="B10" s="4" t="s">
        <v>34</v>
      </c>
      <c r="C10" s="4" t="s">
        <v>7</v>
      </c>
      <c r="D10" s="5">
        <v>17130</v>
      </c>
      <c r="E10" s="5">
        <v>1770</v>
      </c>
      <c r="F10" s="5">
        <v>0</v>
      </c>
      <c r="G10" s="5">
        <v>2400</v>
      </c>
      <c r="H10" s="5">
        <v>7170</v>
      </c>
      <c r="I10" s="5">
        <v>18810</v>
      </c>
      <c r="J10" s="6">
        <v>46580</v>
      </c>
      <c r="K10" s="6">
        <v>22050</v>
      </c>
      <c r="L10" s="6">
        <v>15590</v>
      </c>
      <c r="M10" s="5">
        <v>16890</v>
      </c>
      <c r="N10" s="5">
        <v>18760</v>
      </c>
      <c r="O10" s="5">
        <v>20280</v>
      </c>
      <c r="P10" s="7">
        <f t="shared" si="0"/>
        <v>187430</v>
      </c>
    </row>
    <row r="11" spans="1:16" ht="18.95" customHeight="1">
      <c r="A11" s="3">
        <v>11</v>
      </c>
      <c r="B11" s="4" t="s">
        <v>35</v>
      </c>
      <c r="C11" s="4" t="s">
        <v>7</v>
      </c>
      <c r="D11" s="5">
        <v>720</v>
      </c>
      <c r="E11" s="5">
        <v>6660</v>
      </c>
      <c r="F11" s="5">
        <v>10180</v>
      </c>
      <c r="G11" s="5">
        <v>8350</v>
      </c>
      <c r="H11" s="5">
        <v>6770</v>
      </c>
      <c r="I11" s="5">
        <v>8410</v>
      </c>
      <c r="J11" s="6">
        <v>9940</v>
      </c>
      <c r="K11" s="6">
        <v>1840</v>
      </c>
      <c r="L11" s="6">
        <v>2700</v>
      </c>
      <c r="M11" s="5">
        <v>1720</v>
      </c>
      <c r="N11" s="5">
        <v>210</v>
      </c>
      <c r="O11" s="5">
        <v>1020</v>
      </c>
      <c r="P11" s="7">
        <f t="shared" si="0"/>
        <v>58520</v>
      </c>
    </row>
    <row r="12" spans="1:16" ht="18.95" customHeight="1">
      <c r="A12" s="3">
        <v>14</v>
      </c>
      <c r="B12" s="4" t="s">
        <v>38</v>
      </c>
      <c r="C12" s="4" t="s">
        <v>8</v>
      </c>
      <c r="D12" s="5">
        <v>23210</v>
      </c>
      <c r="E12" s="5">
        <v>15550</v>
      </c>
      <c r="F12" s="5">
        <v>22820</v>
      </c>
      <c r="G12" s="5">
        <v>20720</v>
      </c>
      <c r="H12" s="5">
        <v>20940</v>
      </c>
      <c r="I12" s="5">
        <v>17280</v>
      </c>
      <c r="J12" s="5">
        <v>23990</v>
      </c>
      <c r="K12" s="5">
        <v>18730</v>
      </c>
      <c r="L12" s="5">
        <v>17760</v>
      </c>
      <c r="M12" s="5">
        <v>14370</v>
      </c>
      <c r="N12" s="5">
        <v>22650</v>
      </c>
      <c r="O12" s="5">
        <v>23210</v>
      </c>
      <c r="P12" s="7">
        <f t="shared" si="0"/>
        <v>241230</v>
      </c>
    </row>
    <row r="13" spans="1:16" ht="18.95" customHeight="1">
      <c r="A13" s="3">
        <v>15</v>
      </c>
      <c r="B13" s="4" t="s">
        <v>39</v>
      </c>
      <c r="C13" s="4" t="s">
        <v>8</v>
      </c>
      <c r="D13" s="5">
        <v>2200</v>
      </c>
      <c r="E13" s="5">
        <v>180</v>
      </c>
      <c r="F13" s="5">
        <v>0</v>
      </c>
      <c r="G13" s="5">
        <v>1680</v>
      </c>
      <c r="H13" s="5">
        <v>1840</v>
      </c>
      <c r="I13" s="5">
        <f>1650</f>
        <v>1650</v>
      </c>
      <c r="J13" s="5">
        <f>1050+5000</f>
        <v>6050</v>
      </c>
      <c r="K13" s="5">
        <f>1650+1000</f>
        <v>2650</v>
      </c>
      <c r="L13" s="5">
        <f>590+3000</f>
        <v>3590</v>
      </c>
      <c r="M13" s="5">
        <v>500</v>
      </c>
      <c r="N13" s="5">
        <v>480</v>
      </c>
      <c r="O13" s="5">
        <v>2200</v>
      </c>
      <c r="P13" s="7">
        <f t="shared" si="0"/>
        <v>23020</v>
      </c>
    </row>
    <row r="14" spans="1:16" ht="18.95" customHeight="1">
      <c r="A14" s="3">
        <v>16</v>
      </c>
      <c r="B14" s="4" t="s">
        <v>43</v>
      </c>
      <c r="C14" s="4" t="s">
        <v>8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f>3000+7000</f>
        <v>10000</v>
      </c>
      <c r="J14" s="5">
        <v>3000</v>
      </c>
      <c r="K14" s="5">
        <v>10000</v>
      </c>
      <c r="L14" s="5"/>
      <c r="M14" s="5">
        <v>5000</v>
      </c>
      <c r="N14" s="5">
        <v>0</v>
      </c>
      <c r="O14" s="5">
        <v>0</v>
      </c>
      <c r="P14" s="7">
        <f>SUM(D14:O14)</f>
        <v>28000</v>
      </c>
    </row>
    <row r="15" spans="1:16" ht="18.95" customHeight="1">
      <c r="A15" s="3">
        <v>17</v>
      </c>
      <c r="B15" s="14" t="s">
        <v>33</v>
      </c>
      <c r="C15" s="4" t="s">
        <v>8</v>
      </c>
      <c r="D15" s="15">
        <v>1120</v>
      </c>
      <c r="E15" s="15">
        <v>4120</v>
      </c>
      <c r="F15" s="15">
        <v>9630</v>
      </c>
      <c r="G15" s="15">
        <v>19940</v>
      </c>
      <c r="H15" s="15">
        <v>18570</v>
      </c>
      <c r="I15" s="15">
        <v>6920</v>
      </c>
      <c r="J15" s="16">
        <v>5590</v>
      </c>
      <c r="K15" s="16">
        <v>1320</v>
      </c>
      <c r="L15" s="16">
        <v>360</v>
      </c>
      <c r="M15" s="15">
        <v>360</v>
      </c>
      <c r="N15" s="15">
        <v>690</v>
      </c>
      <c r="O15" s="15">
        <v>0</v>
      </c>
      <c r="P15" s="7">
        <f t="shared" ref="P15:P16" si="1">SUM(D15:O15)</f>
        <v>68620</v>
      </c>
    </row>
    <row r="16" spans="1:16" ht="18.95" customHeight="1">
      <c r="A16" s="3">
        <v>18</v>
      </c>
      <c r="B16" s="14" t="s">
        <v>36</v>
      </c>
      <c r="C16" s="4" t="s">
        <v>8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7">
        <f t="shared" si="1"/>
        <v>0</v>
      </c>
    </row>
    <row r="17" spans="1:16" ht="18.95" customHeight="1">
      <c r="A17" s="3">
        <v>19</v>
      </c>
      <c r="B17" s="14" t="s">
        <v>37</v>
      </c>
      <c r="C17" s="4" t="s">
        <v>8</v>
      </c>
      <c r="D17" s="5">
        <v>60</v>
      </c>
      <c r="E17" s="5">
        <v>300</v>
      </c>
      <c r="F17" s="5">
        <v>1560</v>
      </c>
      <c r="G17" s="5">
        <v>1100</v>
      </c>
      <c r="H17" s="5">
        <v>1110</v>
      </c>
      <c r="I17" s="5">
        <v>1140</v>
      </c>
      <c r="J17" s="6">
        <v>1470</v>
      </c>
      <c r="K17" s="6">
        <v>540</v>
      </c>
      <c r="L17" s="6">
        <v>360</v>
      </c>
      <c r="M17" s="5">
        <v>630</v>
      </c>
      <c r="N17" s="5">
        <v>360</v>
      </c>
      <c r="O17" s="5">
        <v>0</v>
      </c>
      <c r="P17" s="7">
        <f>SUM(D17:O17)</f>
        <v>8630</v>
      </c>
    </row>
    <row r="18" spans="1:16" ht="18.95" customHeight="1">
      <c r="A18" s="3">
        <v>20</v>
      </c>
      <c r="B18" s="4" t="s">
        <v>28</v>
      </c>
      <c r="C18" s="4" t="s">
        <v>9</v>
      </c>
      <c r="D18" s="5">
        <v>126920</v>
      </c>
      <c r="E18" s="5">
        <v>138440</v>
      </c>
      <c r="F18" s="5">
        <v>260020</v>
      </c>
      <c r="G18" s="5">
        <v>126120</v>
      </c>
      <c r="H18" s="5">
        <v>69940</v>
      </c>
      <c r="I18" s="5">
        <v>37440</v>
      </c>
      <c r="J18" s="5">
        <v>31690</v>
      </c>
      <c r="K18" s="5">
        <v>52360</v>
      </c>
      <c r="L18" s="5">
        <v>78980</v>
      </c>
      <c r="M18" s="5">
        <v>141580</v>
      </c>
      <c r="N18" s="5">
        <v>118920</v>
      </c>
      <c r="O18" s="5">
        <v>78820</v>
      </c>
      <c r="P18" s="7">
        <f t="shared" si="0"/>
        <v>1261230</v>
      </c>
    </row>
    <row r="19" spans="1:16" ht="18.95" customHeight="1">
      <c r="A19" s="3">
        <v>21</v>
      </c>
      <c r="B19" s="4" t="s">
        <v>29</v>
      </c>
      <c r="C19" s="4" t="s">
        <v>9</v>
      </c>
      <c r="D19" s="5">
        <v>0</v>
      </c>
      <c r="E19" s="5">
        <v>0</v>
      </c>
      <c r="F19" s="5">
        <v>0</v>
      </c>
      <c r="G19" s="5">
        <v>1500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7">
        <f t="shared" si="0"/>
        <v>1500</v>
      </c>
    </row>
    <row r="20" spans="1:16" ht="18.95" customHeight="1">
      <c r="A20" s="3">
        <v>22</v>
      </c>
      <c r="B20" s="4" t="s">
        <v>30</v>
      </c>
      <c r="C20" s="4" t="s">
        <v>10</v>
      </c>
      <c r="D20" s="5">
        <v>25140</v>
      </c>
      <c r="E20" s="5">
        <v>15810</v>
      </c>
      <c r="F20" s="5">
        <v>26790</v>
      </c>
      <c r="G20" s="5">
        <v>23430</v>
      </c>
      <c r="H20" s="5">
        <v>12960</v>
      </c>
      <c r="I20" s="5">
        <v>8460</v>
      </c>
      <c r="J20" s="5">
        <v>12810</v>
      </c>
      <c r="K20" s="5">
        <v>11340</v>
      </c>
      <c r="L20" s="5">
        <v>11610</v>
      </c>
      <c r="M20" s="5">
        <v>17910</v>
      </c>
      <c r="N20" s="5">
        <v>18360</v>
      </c>
      <c r="O20" s="5">
        <v>13560</v>
      </c>
      <c r="P20" s="7">
        <f t="shared" si="0"/>
        <v>198180</v>
      </c>
    </row>
    <row r="21" spans="1:16" ht="18.95" customHeight="1">
      <c r="A21" s="3">
        <v>23</v>
      </c>
      <c r="B21" s="4" t="s">
        <v>31</v>
      </c>
      <c r="C21" s="4" t="s">
        <v>11</v>
      </c>
      <c r="D21" s="5">
        <v>257160</v>
      </c>
      <c r="E21" s="5">
        <v>191600</v>
      </c>
      <c r="F21" s="5">
        <v>230240</v>
      </c>
      <c r="G21" s="5">
        <v>219450</v>
      </c>
      <c r="H21" s="5">
        <v>206370</v>
      </c>
      <c r="I21" s="5">
        <v>208180</v>
      </c>
      <c r="J21" s="5">
        <v>205100</v>
      </c>
      <c r="K21" s="5">
        <v>147960</v>
      </c>
      <c r="L21" s="5">
        <v>117440</v>
      </c>
      <c r="M21" s="5">
        <v>146490</v>
      </c>
      <c r="N21" s="5">
        <v>140560</v>
      </c>
      <c r="O21" s="5">
        <v>112250</v>
      </c>
      <c r="P21" s="7">
        <f t="shared" ref="P21:P28" si="2">SUM(D21:O21)</f>
        <v>2182800</v>
      </c>
    </row>
    <row r="22" spans="1:16" ht="18.95" customHeight="1">
      <c r="A22" s="3">
        <v>24</v>
      </c>
      <c r="B22" s="4" t="s">
        <v>44</v>
      </c>
      <c r="C22" s="4" t="s">
        <v>11</v>
      </c>
      <c r="D22" s="5">
        <v>0</v>
      </c>
      <c r="E22" s="5">
        <v>0</v>
      </c>
      <c r="F22" s="5">
        <v>0</v>
      </c>
      <c r="G22" s="5">
        <v>0</v>
      </c>
      <c r="H22" s="5">
        <v>3000</v>
      </c>
      <c r="I22" s="5">
        <v>1000</v>
      </c>
      <c r="J22" s="5">
        <v>2000</v>
      </c>
      <c r="K22" s="5">
        <v>2000</v>
      </c>
      <c r="L22" s="5">
        <v>3000</v>
      </c>
      <c r="M22" s="5">
        <v>0</v>
      </c>
      <c r="N22" s="5">
        <v>4000</v>
      </c>
      <c r="O22" s="5">
        <v>0</v>
      </c>
      <c r="P22" s="7">
        <f t="shared" si="2"/>
        <v>15000</v>
      </c>
    </row>
    <row r="23" spans="1:16" ht="18.95" customHeight="1">
      <c r="A23" s="3">
        <v>25</v>
      </c>
      <c r="B23" s="4" t="s">
        <v>26</v>
      </c>
      <c r="C23" s="4" t="s">
        <v>12</v>
      </c>
      <c r="D23" s="5">
        <v>2860</v>
      </c>
      <c r="E23" s="5">
        <v>8320</v>
      </c>
      <c r="F23" s="5">
        <v>17040</v>
      </c>
      <c r="G23" s="5">
        <v>15150</v>
      </c>
      <c r="H23" s="5">
        <v>8670</v>
      </c>
      <c r="I23" s="5">
        <v>7340</v>
      </c>
      <c r="J23" s="5">
        <v>14150</v>
      </c>
      <c r="K23" s="5">
        <v>7610</v>
      </c>
      <c r="L23" s="5">
        <v>9060</v>
      </c>
      <c r="M23" s="5">
        <v>10910</v>
      </c>
      <c r="N23" s="5">
        <v>9280</v>
      </c>
      <c r="O23" s="5">
        <v>1890</v>
      </c>
      <c r="P23" s="7">
        <f>SUM(D23:O23)</f>
        <v>112280</v>
      </c>
    </row>
    <row r="24" spans="1:16" ht="18.95" customHeight="1">
      <c r="A24" s="3">
        <v>26</v>
      </c>
      <c r="B24" s="4" t="s">
        <v>27</v>
      </c>
      <c r="C24" s="4" t="s">
        <v>12</v>
      </c>
      <c r="D24" s="5">
        <v>230000</v>
      </c>
      <c r="E24" s="5">
        <v>192490</v>
      </c>
      <c r="F24" s="5">
        <v>304550</v>
      </c>
      <c r="G24" s="5">
        <v>125380</v>
      </c>
      <c r="H24" s="5">
        <v>72340</v>
      </c>
      <c r="I24" s="5">
        <v>51370</v>
      </c>
      <c r="J24" s="5">
        <v>66650</v>
      </c>
      <c r="K24" s="5">
        <v>52290</v>
      </c>
      <c r="L24" s="5">
        <v>68070</v>
      </c>
      <c r="M24" s="5">
        <v>91940</v>
      </c>
      <c r="N24" s="5">
        <v>93740</v>
      </c>
      <c r="O24" s="5">
        <v>51080</v>
      </c>
      <c r="P24" s="7">
        <f t="shared" si="2"/>
        <v>1399900</v>
      </c>
    </row>
    <row r="25" spans="1:16" ht="18.95" customHeight="1">
      <c r="A25" s="3">
        <v>27</v>
      </c>
      <c r="B25" s="4" t="s">
        <v>25</v>
      </c>
      <c r="C25" s="4" t="s">
        <v>13</v>
      </c>
      <c r="D25" s="5">
        <v>262720</v>
      </c>
      <c r="E25" s="5">
        <v>232300</v>
      </c>
      <c r="F25" s="5">
        <v>509010</v>
      </c>
      <c r="G25" s="5">
        <v>360910</v>
      </c>
      <c r="H25" s="5">
        <v>206090</v>
      </c>
      <c r="I25" s="5">
        <v>173350</v>
      </c>
      <c r="J25" s="5">
        <v>187380</v>
      </c>
      <c r="K25" s="5">
        <v>178750</v>
      </c>
      <c r="L25" s="5">
        <v>232150</v>
      </c>
      <c r="M25" s="5">
        <v>328270</v>
      </c>
      <c r="N25" s="5">
        <v>396930</v>
      </c>
      <c r="O25" s="5">
        <v>194120</v>
      </c>
      <c r="P25" s="7">
        <f t="shared" si="2"/>
        <v>3261980</v>
      </c>
    </row>
    <row r="26" spans="1:16" ht="18.95" customHeight="1">
      <c r="A26" s="3">
        <v>28</v>
      </c>
      <c r="B26" s="4" t="s">
        <v>24</v>
      </c>
      <c r="C26" s="4" t="s">
        <v>14</v>
      </c>
      <c r="D26" s="5">
        <v>182920</v>
      </c>
      <c r="E26" s="5">
        <v>535020</v>
      </c>
      <c r="F26" s="5">
        <v>604490</v>
      </c>
      <c r="G26" s="5">
        <v>629940</v>
      </c>
      <c r="H26" s="5">
        <v>461190</v>
      </c>
      <c r="I26" s="5">
        <v>54360</v>
      </c>
      <c r="J26" s="5">
        <v>132310</v>
      </c>
      <c r="K26" s="5">
        <v>120670</v>
      </c>
      <c r="L26" s="5">
        <v>99990</v>
      </c>
      <c r="M26" s="5">
        <v>130820</v>
      </c>
      <c r="N26" s="5">
        <v>170450</v>
      </c>
      <c r="O26" s="5">
        <v>74310</v>
      </c>
      <c r="P26" s="7">
        <f t="shared" si="2"/>
        <v>3196470</v>
      </c>
    </row>
    <row r="27" spans="1:16" ht="18.95" customHeight="1">
      <c r="A27" s="3">
        <v>29</v>
      </c>
      <c r="B27" s="4" t="s">
        <v>23</v>
      </c>
      <c r="C27" s="4" t="s">
        <v>15</v>
      </c>
      <c r="D27" s="5">
        <v>360</v>
      </c>
      <c r="E27" s="5">
        <v>1420</v>
      </c>
      <c r="F27" s="5">
        <v>1940</v>
      </c>
      <c r="G27" s="5">
        <v>1290</v>
      </c>
      <c r="H27" s="5">
        <v>570</v>
      </c>
      <c r="I27" s="5">
        <v>660</v>
      </c>
      <c r="J27" s="5">
        <v>360</v>
      </c>
      <c r="K27" s="5">
        <v>300</v>
      </c>
      <c r="L27" s="5">
        <v>420</v>
      </c>
      <c r="M27" s="5">
        <v>300</v>
      </c>
      <c r="N27" s="5">
        <v>450</v>
      </c>
      <c r="O27" s="5">
        <v>510</v>
      </c>
      <c r="P27" s="7">
        <f t="shared" si="2"/>
        <v>8580</v>
      </c>
    </row>
    <row r="28" spans="1:16" ht="18.95" customHeight="1">
      <c r="A28" s="3">
        <v>30</v>
      </c>
      <c r="B28" s="4" t="s">
        <v>22</v>
      </c>
      <c r="C28" s="4" t="s">
        <v>16</v>
      </c>
      <c r="D28" s="17">
        <v>5000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7">
        <f t="shared" si="2"/>
        <v>5000</v>
      </c>
    </row>
    <row r="29" spans="1:16" ht="18.95" customHeight="1">
      <c r="A29" s="3"/>
      <c r="B29" s="3"/>
      <c r="C29" s="13" t="s">
        <v>0</v>
      </c>
      <c r="D29" s="11">
        <f t="shared" ref="D29:N29" si="3">SUM(D2:D28)</f>
        <v>1896520</v>
      </c>
      <c r="E29" s="11">
        <f t="shared" si="3"/>
        <v>1826310</v>
      </c>
      <c r="F29" s="11">
        <f t="shared" si="3"/>
        <v>2684000</v>
      </c>
      <c r="G29" s="11">
        <f t="shared" si="3"/>
        <v>2189450</v>
      </c>
      <c r="H29" s="11">
        <f t="shared" si="3"/>
        <v>1640170</v>
      </c>
      <c r="I29" s="11">
        <f t="shared" si="3"/>
        <v>1305850</v>
      </c>
      <c r="J29" s="11">
        <f t="shared" si="3"/>
        <v>1579760</v>
      </c>
      <c r="K29" s="11">
        <f t="shared" si="3"/>
        <v>1237040</v>
      </c>
      <c r="L29" s="11">
        <f t="shared" si="3"/>
        <v>1254040</v>
      </c>
      <c r="M29" s="11">
        <f t="shared" si="3"/>
        <v>1609960</v>
      </c>
      <c r="N29" s="11">
        <f t="shared" si="3"/>
        <v>1666880</v>
      </c>
      <c r="O29" s="11">
        <f>SUM(O2:O28)</f>
        <v>1147750</v>
      </c>
      <c r="P29" s="12">
        <f>SUM(P2:P28)</f>
        <v>20037730</v>
      </c>
    </row>
  </sheetData>
  <pageMargins left="0" right="0" top="0.19685039370078741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ขหล.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naja</dc:creator>
  <cp:lastModifiedBy>admin</cp:lastModifiedBy>
  <dcterms:created xsi:type="dcterms:W3CDTF">2025-01-29T08:52:10Z</dcterms:created>
  <dcterms:modified xsi:type="dcterms:W3CDTF">2026-01-23T02:01:37Z</dcterms:modified>
</cp:coreProperties>
</file>