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paphorn.ler\Desktop\"/>
    </mc:Choice>
  </mc:AlternateContent>
  <bookViews>
    <workbookView xWindow="0" yWindow="0" windowWidth="24000" windowHeight="9780"/>
  </bookViews>
  <sheets>
    <sheet name="เป้า 30 09 69" sheetId="3" r:id="rId1"/>
  </sheets>
  <definedNames>
    <definedName name="_xlnm.Print_Area" localSheetId="0">'เป้า 30 09 69'!$A$1:$U$25</definedName>
    <definedName name="_xlnm.Print_Titles" localSheetId="0">'เป้า 30 09 69'!$13:$14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4" i="3" l="1"/>
  <c r="C126" i="3"/>
  <c r="B126" i="3"/>
  <c r="C125" i="3"/>
  <c r="C124" i="3" s="1"/>
  <c r="B125" i="3"/>
  <c r="B122" i="3"/>
  <c r="B120" i="3"/>
  <c r="B119" i="3"/>
  <c r="C112" i="3"/>
  <c r="C110" i="3" s="1"/>
  <c r="B112" i="3"/>
  <c r="C111" i="3"/>
  <c r="B111" i="3"/>
  <c r="B110" i="3" s="1"/>
  <c r="C103" i="3"/>
  <c r="B103" i="3"/>
  <c r="C102" i="3"/>
  <c r="B102" i="3"/>
  <c r="C101" i="3"/>
  <c r="B101" i="3"/>
  <c r="C100" i="3"/>
  <c r="B100" i="3"/>
  <c r="C99" i="3"/>
  <c r="B99" i="3"/>
  <c r="C98" i="3"/>
  <c r="B98" i="3"/>
  <c r="C97" i="3"/>
  <c r="B97" i="3"/>
  <c r="C96" i="3"/>
  <c r="B96" i="3"/>
  <c r="C95" i="3"/>
  <c r="B95" i="3"/>
  <c r="C90" i="3"/>
  <c r="C88" i="3" s="1"/>
  <c r="B90" i="3"/>
  <c r="C89" i="3"/>
  <c r="B89" i="3"/>
  <c r="C79" i="3"/>
  <c r="B79" i="3"/>
  <c r="C78" i="3"/>
  <c r="B78" i="3"/>
  <c r="C77" i="3"/>
  <c r="B77" i="3"/>
  <c r="C76" i="3"/>
  <c r="B76" i="3"/>
  <c r="C75" i="3"/>
  <c r="B75" i="3"/>
  <c r="C74" i="3"/>
  <c r="B74" i="3"/>
  <c r="C73" i="3"/>
  <c r="B73" i="3"/>
  <c r="C72" i="3"/>
  <c r="B72" i="3"/>
  <c r="C71" i="3"/>
  <c r="B71" i="3"/>
  <c r="C67" i="3"/>
  <c r="B67" i="3"/>
  <c r="C66" i="3"/>
  <c r="C65" i="3" s="1"/>
  <c r="B66" i="3"/>
  <c r="S31" i="3"/>
  <c r="M31" i="3"/>
  <c r="Q31" i="3" s="1"/>
  <c r="F31" i="3"/>
  <c r="J31" i="3" s="1"/>
  <c r="S30" i="3"/>
  <c r="M30" i="3"/>
  <c r="Q30" i="3" s="1"/>
  <c r="F30" i="3"/>
  <c r="J30" i="3" s="1"/>
  <c r="L29" i="3"/>
  <c r="S29" i="3" s="1"/>
  <c r="E29" i="3"/>
  <c r="F29" i="3" s="1"/>
  <c r="D29" i="3"/>
  <c r="C29" i="3"/>
  <c r="B29" i="3"/>
  <c r="W25" i="3"/>
  <c r="K24" i="3"/>
  <c r="G24" i="3"/>
  <c r="H24" i="3" s="1"/>
  <c r="F24" i="3"/>
  <c r="W23" i="3"/>
  <c r="K23" i="3"/>
  <c r="G23" i="3"/>
  <c r="H23" i="3" s="1"/>
  <c r="F23" i="3"/>
  <c r="Z20" i="3"/>
  <c r="S20" i="3"/>
  <c r="M20" i="3"/>
  <c r="Q20" i="3" s="1"/>
  <c r="F20" i="3"/>
  <c r="J20" i="3" s="1"/>
  <c r="L19" i="3"/>
  <c r="E19" i="3"/>
  <c r="D19" i="3"/>
  <c r="C19" i="3"/>
  <c r="B19" i="3"/>
  <c r="V18" i="3"/>
  <c r="S18" i="3"/>
  <c r="R18" i="3"/>
  <c r="M18" i="3"/>
  <c r="Q18" i="3" s="1"/>
  <c r="K18" i="3"/>
  <c r="F18" i="3"/>
  <c r="H18" i="3" s="1"/>
  <c r="V17" i="3"/>
  <c r="S17" i="3"/>
  <c r="R17" i="3"/>
  <c r="M17" i="3"/>
  <c r="Q17" i="3" s="1"/>
  <c r="K17" i="3"/>
  <c r="F17" i="3"/>
  <c r="J17" i="3" s="1"/>
  <c r="Z16" i="3"/>
  <c r="Y16" i="3"/>
  <c r="L16" i="3"/>
  <c r="R16" i="3" s="1"/>
  <c r="E16" i="3"/>
  <c r="F16" i="3" s="1"/>
  <c r="D16" i="3"/>
  <c r="C16" i="3"/>
  <c r="B16" i="3"/>
  <c r="B118" i="3" s="1"/>
  <c r="W12" i="3"/>
  <c r="S12" i="3"/>
  <c r="R12" i="3"/>
  <c r="M12" i="3"/>
  <c r="O12" i="3" s="1"/>
  <c r="K12" i="3"/>
  <c r="F12" i="3"/>
  <c r="J12" i="3" s="1"/>
  <c r="W11" i="3"/>
  <c r="S11" i="3"/>
  <c r="R11" i="3"/>
  <c r="M11" i="3"/>
  <c r="Q11" i="3" s="1"/>
  <c r="K11" i="3"/>
  <c r="J11" i="3"/>
  <c r="H11" i="3"/>
  <c r="F11" i="3"/>
  <c r="Z10" i="3"/>
  <c r="Y10" i="3"/>
  <c r="W10" i="3"/>
  <c r="L10" i="3"/>
  <c r="M10" i="3" s="1"/>
  <c r="Q10" i="3" s="1"/>
  <c r="E10" i="3"/>
  <c r="C10" i="3"/>
  <c r="B10" i="3"/>
  <c r="S19" i="3" l="1"/>
  <c r="R10" i="3"/>
  <c r="S16" i="3"/>
  <c r="H20" i="3"/>
  <c r="Q12" i="3"/>
  <c r="B88" i="3"/>
  <c r="O17" i="3"/>
  <c r="J18" i="3"/>
  <c r="B65" i="3"/>
  <c r="S10" i="3"/>
  <c r="V16" i="3"/>
  <c r="H30" i="3"/>
  <c r="F10" i="3"/>
  <c r="J10" i="3" s="1"/>
  <c r="F19" i="3"/>
  <c r="J19" i="3" s="1"/>
  <c r="B124" i="3"/>
  <c r="H10" i="3"/>
  <c r="H16" i="3"/>
  <c r="J16" i="3"/>
  <c r="J29" i="3"/>
  <c r="H29" i="3"/>
  <c r="O18" i="3"/>
  <c r="K10" i="3"/>
  <c r="M19" i="3"/>
  <c r="M29" i="3"/>
  <c r="H31" i="3"/>
  <c r="O30" i="3"/>
  <c r="K16" i="3"/>
  <c r="O10" i="3"/>
  <c r="O11" i="3"/>
  <c r="M16" i="3"/>
  <c r="H17" i="3"/>
  <c r="O31" i="3"/>
  <c r="O20" i="3"/>
  <c r="H12" i="3"/>
  <c r="H19" i="3" l="1"/>
  <c r="Q19" i="3"/>
  <c r="O19" i="3"/>
  <c r="Q16" i="3"/>
  <c r="O16" i="3"/>
  <c r="Q29" i="3"/>
  <c r="O29" i="3"/>
</calcChain>
</file>

<file path=xl/sharedStrings.xml><?xml version="1.0" encoding="utf-8"?>
<sst xmlns="http://schemas.openxmlformats.org/spreadsheetml/2006/main" count="210" uniqueCount="88">
  <si>
    <t>เป้าหมายการใช้จ่ายงบประมาณ ประจำปีงบประมาณ พ.ศ. 2569</t>
  </si>
  <si>
    <t>รายการ</t>
  </si>
  <si>
    <t>ไตรมาสที่ 1</t>
  </si>
  <si>
    <t>ไตรมาสที่ 2</t>
  </si>
  <si>
    <t>ไตรมาสที่ 3</t>
  </si>
  <si>
    <t>ไตรมาสที่ 4</t>
  </si>
  <si>
    <t>เบิกจ่าย</t>
  </si>
  <si>
    <t>ใช้จ่าย</t>
  </si>
  <si>
    <t>ภาพรวม</t>
  </si>
  <si>
    <t>ประจำ</t>
  </si>
  <si>
    <t>ลงทุน</t>
  </si>
  <si>
    <t>ผลการใช้จ่ายงบประมาณรายจ่าย ประจำปีงบประมาณ พ.ศ. 2569</t>
  </si>
  <si>
    <t>งบประมาณ</t>
  </si>
  <si>
    <t>สำรองเงินมีหนี้</t>
  </si>
  <si>
    <t>PO</t>
  </si>
  <si>
    <t>ร้อยละ
เบิกจ่าย</t>
  </si>
  <si>
    <t>เป้าหมาย
Q4</t>
  </si>
  <si>
    <t xml:space="preserve"> +/- เป้าหมาย</t>
  </si>
  <si>
    <t>อัตรา
การขยายตัว 
(%YOY)</t>
  </si>
  <si>
    <t>ร้อยละ
การใช้จ่าย</t>
  </si>
  <si>
    <t>คงเหลือ
หลังหักใช้จ่าย</t>
  </si>
  <si>
    <t>ลำดับเบิกจ่าย</t>
  </si>
  <si>
    <t>ลำดับ
ใช้จ่าย</t>
  </si>
  <si>
    <t>ปีก่อน</t>
  </si>
  <si>
    <t>งบประมาณรายจ่ายประจำปี พ.ศ. 2569 (ภาพรวมทั้งประเทศ)</t>
  </si>
  <si>
    <t>recheck</t>
  </si>
  <si>
    <t>เบิก</t>
  </si>
  <si>
    <t>ใช้</t>
  </si>
  <si>
    <t>ผลการใช้จ่ายงบประมาณรายจ่ายจังหวัดเชียงใหม่ ประจำปีงบประมาณ พ.ศ. 2569</t>
  </si>
  <si>
    <t>9 สรุปผลการใช้จ่าย A08 รวม ปจ ลท 66</t>
  </si>
  <si>
    <t>งบประมาณรายจ่ายประจำปี พ.ศ. 2569 (จังหวัดเชียงใหม่)</t>
  </si>
  <si>
    <t>racking worning</t>
  </si>
  <si>
    <t xml:space="preserve"> PO เรียกจาก (รายงานเงินกันปี 67)</t>
  </si>
  <si>
    <r>
      <t xml:space="preserve">ลงทุน
</t>
    </r>
    <r>
      <rPr>
        <sz val="14"/>
        <rFont val="Tahoma"/>
        <family val="2"/>
        <scheme val="major"/>
      </rPr>
      <t>(ไม่รวมงบกลาง)</t>
    </r>
  </si>
  <si>
    <r>
      <t xml:space="preserve">ลงทุน
</t>
    </r>
    <r>
      <rPr>
        <sz val="14"/>
        <rFont val="Tahoma"/>
        <family val="2"/>
        <scheme val="major"/>
      </rPr>
      <t>(งบกลาง)</t>
    </r>
  </si>
  <si>
    <t>ผลการใช้จ่ายเงินกันไว้เบิกเหลื่อมปี (ปีงบประมาณ พ.ศ. 2568)</t>
  </si>
  <si>
    <t>สำรองเงิน
แบบมีหนี้
เหลื่อมปี</t>
  </si>
  <si>
    <t>ใบสั่งซื้อ
เหลื่อมปี</t>
  </si>
  <si>
    <t>การใช้จ่าย (PO+เบิกจ่าย+สำรองมีหนี้)</t>
  </si>
  <si>
    <t>คงเหลือ สรก. 
อยู่ระหว่างดำเนินการ</t>
  </si>
  <si>
    <t>เงินเหลือจ่ายไม่ขอขยายเวลาเบิกจ่าย</t>
  </si>
  <si>
    <t>คงเหลือรวม</t>
  </si>
  <si>
    <t>งบประมาณ
ปี 2568</t>
  </si>
  <si>
    <t>งบกระตุ้นเศรษฐกิจ</t>
  </si>
  <si>
    <t>ที่มา : ระบบบริหารการเงินการคลังภาครัฐแบบอิเล็กทรอนิกส์ใหม่  (New GFMIS Thai)</t>
  </si>
  <si>
    <t>ผลการใช้จ่ายงบประมาณรายจ่ายจังหวัดเชียงใหม่ ประจำปีงบประมาณ พ.ศ. 2568</t>
  </si>
  <si>
    <t>ข้อมูล ณ วันที่ 30 มิถุนายน 2568</t>
  </si>
  <si>
    <t>งบประมาณรายจ่ายประจำปี พ.ศ.2568 (งบกรมจังหวัด)</t>
  </si>
  <si>
    <t>เป้าหมาย
Q3</t>
  </si>
  <si>
    <t>เป้าหมาย
มิ.ย. 68</t>
  </si>
  <si>
    <t>ผลเบิกจ่าย</t>
  </si>
  <si>
    <t>เงินกู้</t>
  </si>
  <si>
    <t xml:space="preserve"> -ปี 2563</t>
  </si>
  <si>
    <t xml:space="preserve"> -ปี 2564</t>
  </si>
  <si>
    <t xml:space="preserve"> -ปี 2565</t>
  </si>
  <si>
    <t>งบกลาง  ปี 2564</t>
  </si>
  <si>
    <t>ร้อยละเบิกจ่าย</t>
  </si>
  <si>
    <t>31พค65</t>
  </si>
  <si>
    <t>17มิย65</t>
  </si>
  <si>
    <t>รวม</t>
  </si>
  <si>
    <t>ลงตารางรายงานา ผวจ</t>
  </si>
  <si>
    <t>ปี 2563</t>
  </si>
  <si>
    <t>ปี 2564</t>
  </si>
  <si>
    <t>ปี 2565</t>
  </si>
  <si>
    <t>ปี 2566</t>
  </si>
  <si>
    <t>งบกลาง</t>
  </si>
  <si>
    <t>ประชุม กรมการจังหวัด</t>
  </si>
  <si>
    <t>จำนวน</t>
  </si>
  <si>
    <t>ประชุม กรมการ จว</t>
  </si>
  <si>
    <t>กรมจังหวัด</t>
  </si>
  <si>
    <t>สำรองเงิน</t>
  </si>
  <si>
    <t>มีหนี้</t>
  </si>
  <si>
    <t>งบประมาณประจำปี พ.ศ. 2565</t>
  </si>
  <si>
    <t xml:space="preserve">   ภาพรวม</t>
  </si>
  <si>
    <t xml:space="preserve">          -   </t>
  </si>
  <si>
    <t xml:space="preserve">   ประจำ</t>
  </si>
  <si>
    <t xml:space="preserve">   ลงทุน</t>
  </si>
  <si>
    <t>งบประมาณกันไว้เบิกเหลื่อมปี</t>
  </si>
  <si>
    <t xml:space="preserve">   ปี 64</t>
  </si>
  <si>
    <t xml:space="preserve">  - </t>
  </si>
  <si>
    <t>ค่าใช้จ่ายเพื่อแก้ไขปัญหา เยียวยา และฟื้นฟูเศรษฐกิจและสังคมฯ (โควิด 2019)</t>
  </si>
  <si>
    <t xml:space="preserve">   เงินกู้ </t>
  </si>
  <si>
    <t xml:space="preserve">   งบกลาง</t>
  </si>
  <si>
    <t>กันยายน 2569</t>
  </si>
  <si>
    <t>ข้อมูล ณ วันที่ 30 กันยายน 2569</t>
  </si>
  <si>
    <t>สำรองเงินมีหนี้+PO</t>
  </si>
  <si>
    <t>เป้าหมาย
ก.ย. 69</t>
  </si>
  <si>
    <t>การใช้จ่าย (PO+เบิกจ่าย+สำรองเงินมีหนี้)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</si>
</sst>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#,##0.00,,"/>
    <numFmt numFmtId="188" formatCode="_(* #,##0.00_);_(* \(#,##0.00\);_(* &quot;-&quot;??_);_(@_)"/>
    <numFmt numFmtId="189" formatCode="#,##0.000,,"/>
  </numFmts>
  <fonts count="3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ahoma"/>
      <family val="2"/>
      <scheme val="major"/>
    </font>
    <font>
      <sz val="14"/>
      <name val="Tahoma"/>
      <family val="2"/>
      <scheme val="major"/>
    </font>
    <font>
      <b/>
      <sz val="14"/>
      <name val="Tahoma"/>
      <family val="2"/>
      <scheme val="major"/>
    </font>
    <font>
      <b/>
      <sz val="15"/>
      <name val="Tahoma"/>
      <family val="2"/>
      <scheme val="major"/>
    </font>
    <font>
      <sz val="15"/>
      <name val="Tahoma"/>
      <family val="2"/>
      <scheme val="major"/>
    </font>
    <font>
      <sz val="14"/>
      <color theme="0"/>
      <name val="Tahoma"/>
      <family val="2"/>
      <scheme val="major"/>
    </font>
    <font>
      <b/>
      <sz val="15"/>
      <color rgb="FFC00000"/>
      <name val="Tahoma"/>
      <family val="2"/>
      <scheme val="major"/>
    </font>
    <font>
      <b/>
      <sz val="15"/>
      <color rgb="FF00B050"/>
      <name val="Tahoma"/>
      <family val="2"/>
      <scheme val="major"/>
    </font>
    <font>
      <b/>
      <sz val="14"/>
      <color rgb="FFFF0000"/>
      <name val="Tahoma"/>
      <family val="2"/>
      <scheme val="major"/>
    </font>
    <font>
      <sz val="14"/>
      <color rgb="FFFF0000"/>
      <name val="Tahoma"/>
      <family val="2"/>
      <scheme val="major"/>
    </font>
    <font>
      <sz val="18"/>
      <name val="Tahoma"/>
      <family val="2"/>
      <scheme val="major"/>
    </font>
    <font>
      <sz val="11"/>
      <color indexed="8"/>
      <name val="Tahoma"/>
      <family val="2"/>
      <scheme val="minor"/>
    </font>
    <font>
      <sz val="15"/>
      <name val="Tahoma"/>
      <family val="2"/>
    </font>
    <font>
      <sz val="15"/>
      <color rgb="FFC00000"/>
      <name val="Tahoma"/>
      <family val="2"/>
    </font>
    <font>
      <sz val="15"/>
      <color rgb="FFC00000"/>
      <name val="Tahoma"/>
      <family val="2"/>
      <scheme val="major"/>
    </font>
    <font>
      <sz val="15"/>
      <color rgb="FF00B050"/>
      <name val="Tahoma"/>
      <family val="2"/>
      <scheme val="major"/>
    </font>
    <font>
      <b/>
      <sz val="15"/>
      <color theme="1"/>
      <name val="Tahoma"/>
      <family val="2"/>
      <scheme val="major"/>
    </font>
    <font>
      <sz val="16"/>
      <name val="Tahoma"/>
      <family val="2"/>
      <scheme val="major"/>
    </font>
    <font>
      <sz val="14"/>
      <color rgb="FFC00000"/>
      <name val="Tahoma"/>
      <family val="2"/>
      <scheme val="major"/>
    </font>
    <font>
      <b/>
      <sz val="14"/>
      <color rgb="FFC00000"/>
      <name val="Tahoma"/>
      <family val="2"/>
      <scheme val="major"/>
    </font>
    <font>
      <sz val="16"/>
      <color rgb="FFFF0000"/>
      <name val="Tahoma"/>
      <family val="2"/>
      <scheme val="major"/>
    </font>
    <font>
      <b/>
      <sz val="15"/>
      <color rgb="FFFF0000"/>
      <name val="Tahoma"/>
      <family val="2"/>
      <scheme val="major"/>
    </font>
    <font>
      <sz val="15"/>
      <color rgb="FFFF0000"/>
      <name val="Tahoma"/>
      <family val="2"/>
      <scheme val="major"/>
    </font>
    <font>
      <sz val="14"/>
      <color theme="1"/>
      <name val="Tahoma"/>
      <family val="2"/>
      <scheme val="major"/>
    </font>
    <font>
      <sz val="14"/>
      <color rgb="FF0000CC"/>
      <name val="Tahoma"/>
      <family val="2"/>
      <scheme val="major"/>
    </font>
    <font>
      <b/>
      <sz val="14"/>
      <color rgb="FF0000CC"/>
      <name val="Tahoma"/>
      <family val="2"/>
      <scheme val="major"/>
    </font>
    <font>
      <b/>
      <sz val="14"/>
      <color theme="1"/>
      <name val="Tahoma"/>
      <family val="2"/>
      <scheme val="major"/>
    </font>
    <font>
      <sz val="14"/>
      <color theme="5"/>
      <name val="Tahoma"/>
      <family val="2"/>
      <scheme val="major"/>
    </font>
    <font>
      <b/>
      <sz val="14"/>
      <color rgb="FFFFFFFF"/>
      <name val="Tahoma"/>
      <family val="2"/>
      <scheme val="major"/>
    </font>
    <font>
      <b/>
      <sz val="14"/>
      <color rgb="FF19708F"/>
      <name val="Tahoma"/>
      <family val="2"/>
      <scheme val="major"/>
    </font>
    <font>
      <sz val="15"/>
      <color rgb="FF00B050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37B2DD"/>
        <bgColor indexed="64"/>
      </patternFill>
    </fill>
    <fill>
      <patternFill patternType="solid">
        <fgColor rgb="FF90DDF7"/>
        <bgColor indexed="64"/>
      </patternFill>
    </fill>
    <fill>
      <patternFill patternType="solid">
        <fgColor rgb="FFE8F2F4"/>
        <bgColor indexed="64"/>
      </patternFill>
    </fill>
    <fill>
      <patternFill patternType="solid">
        <fgColor rgb="FFB4E8FA"/>
        <bgColor indexed="64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ck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 style="medium">
        <color indexed="64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ck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/>
      <right/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9" fontId="1" fillId="0" borderId="0" applyFont="0" applyFill="0" applyBorder="0" applyAlignment="0" applyProtection="0"/>
  </cellStyleXfs>
  <cellXfs count="48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87" fontId="3" fillId="0" borderId="0" xfId="0" applyNumberFormat="1" applyFont="1" applyAlignment="1">
      <alignment horizontal="right" vertical="center"/>
    </xf>
    <xf numFmtId="0" fontId="4" fillId="0" borderId="0" xfId="0" quotePrefix="1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7" xfId="0" applyFont="1" applyBorder="1" applyAlignment="1">
      <alignment horizontal="center" vertical="center"/>
    </xf>
    <xf numFmtId="187" fontId="4" fillId="0" borderId="7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187" fontId="4" fillId="3" borderId="7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7" fontId="4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vertical="center"/>
    </xf>
    <xf numFmtId="0" fontId="2" fillId="0" borderId="8" xfId="0" applyFont="1" applyBorder="1" applyAlignment="1">
      <alignment vertical="center"/>
    </xf>
    <xf numFmtId="2" fontId="5" fillId="0" borderId="8" xfId="0" applyNumberFormat="1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/>
    </xf>
    <xf numFmtId="2" fontId="5" fillId="3" borderId="8" xfId="0" applyNumberFormat="1" applyFont="1" applyFill="1" applyBorder="1" applyAlignment="1">
      <alignment horizontal="center" vertical="center"/>
    </xf>
    <xf numFmtId="2" fontId="5" fillId="3" borderId="8" xfId="1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5" fillId="0" borderId="0" xfId="1" applyNumberFormat="1" applyFont="1" applyFill="1" applyBorder="1" applyAlignment="1">
      <alignment horizontal="center" vertical="center"/>
    </xf>
    <xf numFmtId="2" fontId="3" fillId="0" borderId="0" xfId="0" applyNumberFormat="1" applyFont="1" applyAlignment="1">
      <alignment horizontal="left" vertical="center"/>
    </xf>
    <xf numFmtId="0" fontId="2" fillId="0" borderId="9" xfId="0" applyFont="1" applyBorder="1" applyAlignment="1">
      <alignment vertical="center"/>
    </xf>
    <xf numFmtId="2" fontId="5" fillId="0" borderId="9" xfId="0" applyNumberFormat="1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2" fontId="5" fillId="3" borderId="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0" xfId="0" applyFont="1" applyBorder="1" applyAlignment="1">
      <alignment vertical="center"/>
    </xf>
    <xf numFmtId="2" fontId="3" fillId="0" borderId="2" xfId="0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6" fillId="0" borderId="10" xfId="0" applyNumberFormat="1" applyFont="1" applyBorder="1" applyAlignment="1">
      <alignment horizontal="center" vertical="center"/>
    </xf>
    <xf numFmtId="2" fontId="5" fillId="3" borderId="10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87" fontId="2" fillId="0" borderId="11" xfId="2" applyNumberFormat="1" applyFont="1" applyFill="1" applyBorder="1" applyAlignment="1">
      <alignment horizontal="center" vertical="center" wrapText="1"/>
    </xf>
    <xf numFmtId="2" fontId="2" fillId="0" borderId="3" xfId="2" applyNumberFormat="1" applyFont="1" applyFill="1" applyBorder="1" applyAlignment="1">
      <alignment horizontal="center" vertical="center" wrapText="1"/>
    </xf>
    <xf numFmtId="2" fontId="2" fillId="0" borderId="12" xfId="2" applyNumberFormat="1" applyFont="1" applyFill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 vertical="center" wrapText="1"/>
    </xf>
    <xf numFmtId="2" fontId="2" fillId="2" borderId="7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2" fontId="2" fillId="3" borderId="5" xfId="0" applyNumberFormat="1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49" fontId="2" fillId="5" borderId="13" xfId="0" applyNumberFormat="1" applyFont="1" applyFill="1" applyBorder="1" applyAlignment="1">
      <alignment horizontal="center" vertical="center" wrapText="1"/>
    </xf>
    <xf numFmtId="187" fontId="2" fillId="0" borderId="5" xfId="2" applyNumberFormat="1" applyFont="1" applyFill="1" applyBorder="1" applyAlignment="1">
      <alignment horizontal="center" vertical="center" wrapText="1"/>
    </xf>
    <xf numFmtId="187" fontId="2" fillId="0" borderId="11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4" borderId="3" xfId="0" applyFont="1" applyFill="1" applyBorder="1" applyAlignment="1">
      <alignment vertical="center"/>
    </xf>
    <xf numFmtId="187" fontId="3" fillId="4" borderId="11" xfId="0" applyNumberFormat="1" applyFont="1" applyFill="1" applyBorder="1" applyAlignment="1">
      <alignment vertical="center"/>
    </xf>
    <xf numFmtId="0" fontId="3" fillId="4" borderId="7" xfId="0" applyFont="1" applyFill="1" applyBorder="1" applyAlignment="1">
      <alignment vertical="center"/>
    </xf>
    <xf numFmtId="187" fontId="3" fillId="4" borderId="14" xfId="0" applyNumberFormat="1" applyFont="1" applyFill="1" applyBorder="1" applyAlignment="1">
      <alignment vertical="center"/>
    </xf>
    <xf numFmtId="187" fontId="3" fillId="4" borderId="15" xfId="0" applyNumberFormat="1" applyFont="1" applyFill="1" applyBorder="1" applyAlignment="1">
      <alignment vertical="center"/>
    </xf>
    <xf numFmtId="0" fontId="7" fillId="4" borderId="7" xfId="0" applyFont="1" applyFill="1" applyBorder="1" applyAlignment="1">
      <alignment vertical="center"/>
    </xf>
    <xf numFmtId="0" fontId="7" fillId="4" borderId="12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7" fillId="4" borderId="16" xfId="0" applyFont="1" applyFill="1" applyBorder="1" applyAlignment="1">
      <alignment vertical="center"/>
    </xf>
    <xf numFmtId="0" fontId="7" fillId="4" borderId="13" xfId="0" applyFont="1" applyFill="1" applyBorder="1" applyAlignment="1">
      <alignment vertical="center"/>
    </xf>
    <xf numFmtId="187" fontId="3" fillId="4" borderId="5" xfId="0" applyNumberFormat="1" applyFont="1" applyFill="1" applyBorder="1" applyAlignment="1">
      <alignment vertical="center"/>
    </xf>
    <xf numFmtId="0" fontId="3" fillId="4" borderId="12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43" fontId="5" fillId="0" borderId="5" xfId="1" applyFont="1" applyFill="1" applyBorder="1" applyAlignment="1">
      <alignment horizontal="right" vertical="center"/>
    </xf>
    <xf numFmtId="2" fontId="5" fillId="0" borderId="5" xfId="2" applyNumberFormat="1" applyFont="1" applyFill="1" applyBorder="1" applyAlignment="1">
      <alignment horizontal="center" vertical="center"/>
    </xf>
    <xf numFmtId="2" fontId="5" fillId="2" borderId="7" xfId="2" applyNumberFormat="1" applyFont="1" applyFill="1" applyBorder="1" applyAlignment="1">
      <alignment horizontal="center" vertical="center"/>
    </xf>
    <xf numFmtId="2" fontId="8" fillId="2" borderId="12" xfId="2" applyNumberFormat="1" applyFont="1" applyFill="1" applyBorder="1" applyAlignment="1">
      <alignment horizontal="center" vertical="center"/>
    </xf>
    <xf numFmtId="2" fontId="5" fillId="3" borderId="5" xfId="2" applyNumberFormat="1" applyFont="1" applyFill="1" applyBorder="1" applyAlignment="1">
      <alignment horizontal="center" vertical="center"/>
    </xf>
    <xf numFmtId="2" fontId="8" fillId="3" borderId="12" xfId="2" applyNumberFormat="1" applyFont="1" applyFill="1" applyBorder="1" applyAlignment="1">
      <alignment horizontal="center" vertical="center"/>
    </xf>
    <xf numFmtId="2" fontId="9" fillId="5" borderId="18" xfId="2" applyNumberFormat="1" applyFont="1" applyFill="1" applyBorder="1" applyAlignment="1">
      <alignment horizontal="center" vertical="center"/>
    </xf>
    <xf numFmtId="43" fontId="5" fillId="0" borderId="19" xfId="1" applyFont="1" applyFill="1" applyBorder="1" applyAlignment="1">
      <alignment horizontal="right" vertical="center"/>
    </xf>
    <xf numFmtId="2" fontId="5" fillId="0" borderId="7" xfId="2" applyNumberFormat="1" applyFont="1" applyFill="1" applyBorder="1" applyAlignment="1">
      <alignment horizontal="center" vertical="center"/>
    </xf>
    <xf numFmtId="2" fontId="5" fillId="3" borderId="7" xfId="0" applyNumberFormat="1" applyFont="1" applyFill="1" applyBorder="1" applyAlignment="1">
      <alignment horizontal="center" vertical="center"/>
    </xf>
    <xf numFmtId="2" fontId="9" fillId="3" borderId="7" xfId="0" applyNumberFormat="1" applyFont="1" applyFill="1" applyBorder="1" applyAlignment="1">
      <alignment horizontal="center" vertical="center"/>
    </xf>
    <xf numFmtId="2" fontId="9" fillId="5" borderId="5" xfId="0" applyNumberFormat="1" applyFont="1" applyFill="1" applyBorder="1" applyAlignment="1">
      <alignment horizontal="center" vertical="center"/>
    </xf>
    <xf numFmtId="43" fontId="5" fillId="0" borderId="11" xfId="2" applyFont="1" applyFill="1" applyBorder="1" applyAlignment="1">
      <alignment horizontal="right" vertical="center"/>
    </xf>
    <xf numFmtId="1" fontId="6" fillId="0" borderId="7" xfId="0" applyNumberFormat="1" applyFont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188" fontId="11" fillId="6" borderId="0" xfId="0" applyNumberFormat="1" applyFont="1" applyFill="1" applyAlignment="1">
      <alignment horizontal="left" vertical="center" wrapText="1"/>
    </xf>
    <xf numFmtId="187" fontId="10" fillId="6" borderId="0" xfId="0" applyNumberFormat="1" applyFont="1" applyFill="1" applyAlignment="1">
      <alignment vertical="center"/>
    </xf>
    <xf numFmtId="4" fontId="10" fillId="6" borderId="17" xfId="0" applyNumberFormat="1" applyFont="1" applyFill="1" applyBorder="1" applyAlignment="1">
      <alignment vertical="center"/>
    </xf>
    <xf numFmtId="0" fontId="10" fillId="6" borderId="0" xfId="0" applyFont="1" applyFill="1" applyAlignment="1">
      <alignment vertical="center"/>
    </xf>
    <xf numFmtId="0" fontId="12" fillId="0" borderId="3" xfId="0" applyFont="1" applyBorder="1" applyAlignment="1">
      <alignment horizontal="center" vertical="center"/>
    </xf>
    <xf numFmtId="4" fontId="14" fillId="0" borderId="11" xfId="3" applyNumberFormat="1" applyFont="1" applyBorder="1" applyAlignment="1">
      <alignment horizontal="right" vertical="center" wrapText="1"/>
    </xf>
    <xf numFmtId="4" fontId="14" fillId="0" borderId="4" xfId="3" applyNumberFormat="1" applyFont="1" applyBorder="1" applyAlignment="1">
      <alignment horizontal="right" vertical="center" wrapText="1"/>
    </xf>
    <xf numFmtId="2" fontId="14" fillId="0" borderId="6" xfId="2" applyNumberFormat="1" applyFont="1" applyFill="1" applyBorder="1" applyAlignment="1">
      <alignment horizontal="center" vertical="center"/>
    </xf>
    <xf numFmtId="2" fontId="14" fillId="2" borderId="7" xfId="2" applyNumberFormat="1" applyFont="1" applyFill="1" applyBorder="1" applyAlignment="1">
      <alignment horizontal="center" vertical="center"/>
    </xf>
    <xf numFmtId="2" fontId="15" fillId="2" borderId="12" xfId="2" applyNumberFormat="1" applyFont="1" applyFill="1" applyBorder="1" applyAlignment="1">
      <alignment horizontal="center" vertical="center"/>
    </xf>
    <xf numFmtId="2" fontId="14" fillId="3" borderId="5" xfId="2" applyNumberFormat="1" applyFont="1" applyFill="1" applyBorder="1" applyAlignment="1">
      <alignment horizontal="center" vertical="center"/>
    </xf>
    <xf numFmtId="2" fontId="16" fillId="3" borderId="12" xfId="2" applyNumberFormat="1" applyFont="1" applyFill="1" applyBorder="1" applyAlignment="1">
      <alignment horizontal="center" vertical="center"/>
    </xf>
    <xf numFmtId="2" fontId="17" fillId="5" borderId="18" xfId="2" applyNumberFormat="1" applyFont="1" applyFill="1" applyBorder="1" applyAlignment="1">
      <alignment horizontal="center" vertical="center"/>
    </xf>
    <xf numFmtId="2" fontId="6" fillId="3" borderId="7" xfId="0" applyNumberFormat="1" applyFont="1" applyFill="1" applyBorder="1" applyAlignment="1">
      <alignment horizontal="center" vertical="center"/>
    </xf>
    <xf numFmtId="2" fontId="16" fillId="3" borderId="7" xfId="0" applyNumberFormat="1" applyFont="1" applyFill="1" applyBorder="1" applyAlignment="1">
      <alignment horizontal="center" vertical="center"/>
    </xf>
    <xf numFmtId="2" fontId="17" fillId="5" borderId="5" xfId="0" applyNumberFormat="1" applyFont="1" applyFill="1" applyBorder="1" applyAlignment="1">
      <alignment horizontal="center" vertical="center"/>
    </xf>
    <xf numFmtId="43" fontId="6" fillId="0" borderId="11" xfId="2" applyFont="1" applyFill="1" applyBorder="1" applyAlignment="1">
      <alignment horizontal="right" vertical="center"/>
    </xf>
    <xf numFmtId="1" fontId="11" fillId="6" borderId="0" xfId="0" applyNumberFormat="1" applyFont="1" applyFill="1" applyAlignment="1">
      <alignment horizontal="center" vertical="center"/>
    </xf>
    <xf numFmtId="0" fontId="11" fillId="6" borderId="0" xfId="0" applyFont="1" applyFill="1" applyAlignment="1">
      <alignment vertical="center"/>
    </xf>
    <xf numFmtId="4" fontId="3" fillId="6" borderId="17" xfId="0" applyNumberFormat="1" applyFont="1" applyFill="1" applyBorder="1" applyAlignment="1">
      <alignment vertical="center"/>
    </xf>
    <xf numFmtId="43" fontId="3" fillId="6" borderId="17" xfId="1" applyFont="1" applyFill="1" applyBorder="1" applyAlignment="1">
      <alignment vertical="center"/>
    </xf>
    <xf numFmtId="2" fontId="17" fillId="3" borderId="3" xfId="2" applyNumberFormat="1" applyFont="1" applyFill="1" applyBorder="1" applyAlignment="1">
      <alignment horizontal="center" vertical="center"/>
    </xf>
    <xf numFmtId="2" fontId="17" fillId="5" borderId="13" xfId="2" applyNumberFormat="1" applyFont="1" applyFill="1" applyBorder="1" applyAlignment="1">
      <alignment horizontal="center" vertical="center"/>
    </xf>
    <xf numFmtId="2" fontId="17" fillId="3" borderId="7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187" fontId="2" fillId="0" borderId="20" xfId="2" applyNumberFormat="1" applyFont="1" applyFill="1" applyBorder="1" applyAlignment="1">
      <alignment horizontal="center" vertical="center" wrapText="1"/>
    </xf>
    <xf numFmtId="187" fontId="2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7" borderId="21" xfId="0" applyFont="1" applyFill="1" applyBorder="1" applyAlignment="1">
      <alignment vertical="center"/>
    </xf>
    <xf numFmtId="187" fontId="3" fillId="7" borderId="22" xfId="0" applyNumberFormat="1" applyFont="1" applyFill="1" applyBorder="1" applyAlignment="1">
      <alignment vertical="center"/>
    </xf>
    <xf numFmtId="0" fontId="3" fillId="7" borderId="23" xfId="0" applyFont="1" applyFill="1" applyBorder="1" applyAlignment="1">
      <alignment vertical="center"/>
    </xf>
    <xf numFmtId="187" fontId="3" fillId="7" borderId="23" xfId="0" applyNumberFormat="1" applyFont="1" applyFill="1" applyBorder="1" applyAlignment="1">
      <alignment vertical="center"/>
    </xf>
    <xf numFmtId="187" fontId="3" fillId="7" borderId="24" xfId="0" applyNumberFormat="1" applyFont="1" applyFill="1" applyBorder="1" applyAlignment="1">
      <alignment vertical="center"/>
    </xf>
    <xf numFmtId="0" fontId="7" fillId="7" borderId="23" xfId="0" applyFont="1" applyFill="1" applyBorder="1" applyAlignment="1">
      <alignment vertical="center"/>
    </xf>
    <xf numFmtId="0" fontId="7" fillId="7" borderId="25" xfId="0" applyFont="1" applyFill="1" applyBorder="1" applyAlignment="1">
      <alignment vertical="center"/>
    </xf>
    <xf numFmtId="0" fontId="7" fillId="7" borderId="13" xfId="0" applyFont="1" applyFill="1" applyBorder="1" applyAlignment="1">
      <alignment vertical="center"/>
    </xf>
    <xf numFmtId="187" fontId="3" fillId="7" borderId="26" xfId="0" applyNumberFormat="1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3" fillId="7" borderId="27" xfId="0" applyFont="1" applyFill="1" applyBorder="1" applyAlignment="1">
      <alignment vertical="center"/>
    </xf>
    <xf numFmtId="0" fontId="3" fillId="7" borderId="16" xfId="0" applyFont="1" applyFill="1" applyBorder="1" applyAlignment="1">
      <alignment vertical="center"/>
    </xf>
    <xf numFmtId="187" fontId="3" fillId="7" borderId="4" xfId="0" applyNumberFormat="1" applyFont="1" applyFill="1" applyBorder="1" applyAlignment="1">
      <alignment vertical="center"/>
    </xf>
    <xf numFmtId="187" fontId="3" fillId="7" borderId="28" xfId="0" applyNumberFormat="1" applyFont="1" applyFill="1" applyBorder="1" applyAlignment="1">
      <alignment vertical="center"/>
    </xf>
    <xf numFmtId="0" fontId="2" fillId="0" borderId="29" xfId="0" applyFont="1" applyBorder="1" applyAlignment="1">
      <alignment horizontal="center" vertical="center"/>
    </xf>
    <xf numFmtId="187" fontId="18" fillId="0" borderId="30" xfId="2" applyNumberFormat="1" applyFont="1" applyFill="1" applyBorder="1" applyAlignment="1">
      <alignment vertical="center" readingOrder="1"/>
    </xf>
    <xf numFmtId="187" fontId="18" fillId="0" borderId="31" xfId="2" applyNumberFormat="1" applyFont="1" applyFill="1" applyBorder="1" applyAlignment="1">
      <alignment vertical="center" readingOrder="1"/>
    </xf>
    <xf numFmtId="187" fontId="18" fillId="0" borderId="32" xfId="2" applyNumberFormat="1" applyFont="1" applyFill="1" applyBorder="1" applyAlignment="1">
      <alignment horizontal="right" vertical="center" readingOrder="1"/>
    </xf>
    <xf numFmtId="2" fontId="5" fillId="0" borderId="31" xfId="2" applyNumberFormat="1" applyFont="1" applyFill="1" applyBorder="1" applyAlignment="1">
      <alignment horizontal="center" vertical="center"/>
    </xf>
    <xf numFmtId="2" fontId="5" fillId="2" borderId="31" xfId="2" applyNumberFormat="1" applyFont="1" applyFill="1" applyBorder="1" applyAlignment="1">
      <alignment horizontal="center" vertical="center"/>
    </xf>
    <xf numFmtId="2" fontId="9" fillId="3" borderId="12" xfId="2" applyNumberFormat="1" applyFont="1" applyFill="1" applyBorder="1" applyAlignment="1">
      <alignment horizontal="center" vertical="center"/>
    </xf>
    <xf numFmtId="2" fontId="9" fillId="5" borderId="34" xfId="2" applyNumberFormat="1" applyFont="1" applyFill="1" applyBorder="1" applyAlignment="1">
      <alignment horizontal="center" vertical="center"/>
    </xf>
    <xf numFmtId="187" fontId="18" fillId="0" borderId="1" xfId="2" applyNumberFormat="1" applyFont="1" applyFill="1" applyBorder="1" applyAlignment="1">
      <alignment vertical="center" readingOrder="1"/>
    </xf>
    <xf numFmtId="2" fontId="5" fillId="0" borderId="6" xfId="2" applyNumberFormat="1" applyFont="1" applyFill="1" applyBorder="1" applyAlignment="1">
      <alignment horizontal="center" vertical="center"/>
    </xf>
    <xf numFmtId="2" fontId="5" fillId="2" borderId="6" xfId="2" applyNumberFormat="1" applyFont="1" applyFill="1" applyBorder="1" applyAlignment="1">
      <alignment horizontal="center" vertical="center"/>
    </xf>
    <xf numFmtId="2" fontId="5" fillId="3" borderId="6" xfId="0" applyNumberFormat="1" applyFont="1" applyFill="1" applyBorder="1" applyAlignment="1">
      <alignment horizontal="center" vertical="center"/>
    </xf>
    <xf numFmtId="2" fontId="9" fillId="3" borderId="36" xfId="0" applyNumberFormat="1" applyFont="1" applyFill="1" applyBorder="1" applyAlignment="1">
      <alignment horizontal="center" vertical="center"/>
    </xf>
    <xf numFmtId="187" fontId="5" fillId="0" borderId="1" xfId="2" applyNumberFormat="1" applyFont="1" applyFill="1" applyBorder="1" applyAlignment="1">
      <alignment horizontal="right" vertical="center"/>
    </xf>
    <xf numFmtId="1" fontId="6" fillId="0" borderId="6" xfId="0" applyNumberFormat="1" applyFont="1" applyBorder="1" applyAlignment="1">
      <alignment horizontal="center" vertical="center"/>
    </xf>
    <xf numFmtId="187" fontId="11" fillId="6" borderId="0" xfId="1" applyNumberFormat="1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43" fontId="4" fillId="0" borderId="0" xfId="0" applyNumberFormat="1" applyFont="1" applyAlignment="1">
      <alignment vertical="center"/>
    </xf>
    <xf numFmtId="187" fontId="10" fillId="6" borderId="17" xfId="0" applyNumberFormat="1" applyFont="1" applyFill="1" applyBorder="1" applyAlignment="1">
      <alignment vertical="center"/>
    </xf>
    <xf numFmtId="2" fontId="4" fillId="0" borderId="0" xfId="0" applyNumberFormat="1" applyFont="1" applyAlignment="1">
      <alignment vertical="center"/>
    </xf>
    <xf numFmtId="0" fontId="12" fillId="0" borderId="29" xfId="0" applyFont="1" applyBorder="1" applyAlignment="1">
      <alignment horizontal="center" vertical="center"/>
    </xf>
    <xf numFmtId="187" fontId="6" fillId="0" borderId="6" xfId="0" applyNumberFormat="1" applyFont="1" applyBorder="1" applyAlignment="1">
      <alignment horizontal="right" vertical="center"/>
    </xf>
    <xf numFmtId="187" fontId="6" fillId="0" borderId="7" xfId="0" applyNumberFormat="1" applyFont="1" applyBorder="1" applyAlignment="1">
      <alignment vertical="center"/>
    </xf>
    <xf numFmtId="187" fontId="6" fillId="0" borderId="37" xfId="0" applyNumberFormat="1" applyFont="1" applyBorder="1" applyAlignment="1">
      <alignment horizontal="right" vertical="center"/>
    </xf>
    <xf numFmtId="187" fontId="6" fillId="0" borderId="38" xfId="0" applyNumberFormat="1" applyFont="1" applyBorder="1" applyAlignment="1">
      <alignment horizontal="right" vertical="center"/>
    </xf>
    <xf numFmtId="2" fontId="6" fillId="0" borderId="6" xfId="2" applyNumberFormat="1" applyFont="1" applyFill="1" applyBorder="1" applyAlignment="1">
      <alignment horizontal="center" vertical="center"/>
    </xf>
    <xf numFmtId="2" fontId="6" fillId="2" borderId="6" xfId="2" applyNumberFormat="1" applyFont="1" applyFill="1" applyBorder="1" applyAlignment="1">
      <alignment horizontal="center" vertical="center"/>
    </xf>
    <xf numFmtId="2" fontId="16" fillId="2" borderId="36" xfId="2" applyNumberFormat="1" applyFont="1" applyFill="1" applyBorder="1" applyAlignment="1">
      <alignment horizontal="center" vertical="center"/>
    </xf>
    <xf numFmtId="2" fontId="17" fillId="3" borderId="12" xfId="2" applyNumberFormat="1" applyFont="1" applyFill="1" applyBorder="1" applyAlignment="1">
      <alignment horizontal="center" vertical="center"/>
    </xf>
    <xf numFmtId="187" fontId="6" fillId="0" borderId="37" xfId="2" applyNumberFormat="1" applyFont="1" applyFill="1" applyBorder="1" applyAlignment="1">
      <alignment horizontal="right" vertical="center"/>
    </xf>
    <xf numFmtId="2" fontId="16" fillId="2" borderId="35" xfId="2" applyNumberFormat="1" applyFont="1" applyFill="1" applyBorder="1" applyAlignment="1">
      <alignment horizontal="center" vertical="center"/>
    </xf>
    <xf numFmtId="2" fontId="17" fillId="3" borderId="12" xfId="0" applyNumberFormat="1" applyFont="1" applyFill="1" applyBorder="1" applyAlignment="1">
      <alignment horizontal="center" vertical="center"/>
    </xf>
    <xf numFmtId="2" fontId="17" fillId="5" borderId="34" xfId="0" applyNumberFormat="1" applyFont="1" applyFill="1" applyBorder="1" applyAlignment="1">
      <alignment horizontal="center" vertical="center"/>
    </xf>
    <xf numFmtId="187" fontId="6" fillId="0" borderId="1" xfId="2" applyNumberFormat="1" applyFont="1" applyFill="1" applyBorder="1" applyAlignment="1">
      <alignment horizontal="right" vertical="center"/>
    </xf>
    <xf numFmtId="0" fontId="12" fillId="0" borderId="39" xfId="0" applyFont="1" applyBorder="1" applyAlignment="1">
      <alignment horizontal="center" vertical="center"/>
    </xf>
    <xf numFmtId="187" fontId="6" fillId="0" borderId="7" xfId="0" applyNumberFormat="1" applyFont="1" applyBorder="1" applyAlignment="1">
      <alignment horizontal="right" vertical="center"/>
    </xf>
    <xf numFmtId="2" fontId="6" fillId="5" borderId="34" xfId="2" applyNumberFormat="1" applyFont="1" applyFill="1" applyBorder="1" applyAlignment="1">
      <alignment horizontal="center" vertical="center"/>
    </xf>
    <xf numFmtId="187" fontId="6" fillId="0" borderId="5" xfId="0" applyNumberFormat="1" applyFont="1" applyBorder="1" applyAlignment="1">
      <alignment horizontal="right" vertical="center"/>
    </xf>
    <xf numFmtId="2" fontId="5" fillId="5" borderId="34" xfId="0" applyNumberFormat="1" applyFont="1" applyFill="1" applyBorder="1" applyAlignment="1">
      <alignment horizontal="center" vertical="center"/>
    </xf>
    <xf numFmtId="187" fontId="3" fillId="6" borderId="0" xfId="1" applyNumberFormat="1" applyFont="1" applyFill="1" applyAlignment="1">
      <alignment horizontal="left" vertical="center" wrapText="1"/>
    </xf>
    <xf numFmtId="187" fontId="3" fillId="0" borderId="0" xfId="2" applyNumberFormat="1" applyFont="1" applyFill="1" applyBorder="1" applyAlignment="1">
      <alignment horizontal="right" vertical="center"/>
    </xf>
    <xf numFmtId="2" fontId="16" fillId="3" borderId="12" xfId="0" applyNumberFormat="1" applyFont="1" applyFill="1" applyBorder="1" applyAlignment="1">
      <alignment horizontal="center" vertical="center"/>
    </xf>
    <xf numFmtId="2" fontId="9" fillId="2" borderId="33" xfId="2" applyNumberFormat="1" applyFont="1" applyFill="1" applyBorder="1" applyAlignment="1">
      <alignment horizontal="center" vertical="center"/>
    </xf>
    <xf numFmtId="0" fontId="4" fillId="9" borderId="0" xfId="0" applyFont="1" applyFill="1" applyAlignment="1">
      <alignment horizontal="left" vertical="center"/>
    </xf>
    <xf numFmtId="187" fontId="4" fillId="9" borderId="0" xfId="0" applyNumberFormat="1" applyFont="1" applyFill="1" applyAlignment="1">
      <alignment horizontal="left" vertical="center"/>
    </xf>
    <xf numFmtId="0" fontId="20" fillId="0" borderId="0" xfId="0" applyFont="1" applyAlignment="1">
      <alignment vertical="center"/>
    </xf>
    <xf numFmtId="4" fontId="20" fillId="0" borderId="0" xfId="0" applyNumberFormat="1" applyFont="1" applyAlignment="1">
      <alignment vertical="center"/>
    </xf>
    <xf numFmtId="0" fontId="5" fillId="0" borderId="12" xfId="0" applyFont="1" applyBorder="1" applyAlignment="1">
      <alignment horizontal="center" vertical="center"/>
    </xf>
    <xf numFmtId="187" fontId="5" fillId="0" borderId="5" xfId="2" applyNumberFormat="1" applyFont="1" applyFill="1" applyBorder="1" applyAlignment="1">
      <alignment horizontal="center" vertical="center" wrapText="1"/>
    </xf>
    <xf numFmtId="2" fontId="5" fillId="0" borderId="7" xfId="2" applyNumberFormat="1" applyFont="1" applyFill="1" applyBorder="1" applyAlignment="1">
      <alignment horizontal="center" vertical="center" wrapText="1"/>
    </xf>
    <xf numFmtId="187" fontId="5" fillId="0" borderId="12" xfId="2" applyNumberFormat="1" applyFont="1" applyFill="1" applyBorder="1" applyAlignment="1">
      <alignment horizontal="center" vertical="center" wrapText="1"/>
    </xf>
    <xf numFmtId="2" fontId="5" fillId="0" borderId="12" xfId="0" applyNumberFormat="1" applyFont="1" applyBorder="1" applyAlignment="1">
      <alignment horizontal="center" vertical="center" wrapText="1"/>
    </xf>
    <xf numFmtId="187" fontId="4" fillId="0" borderId="5" xfId="2" applyNumberFormat="1" applyFont="1" applyFill="1" applyBorder="1" applyAlignment="1">
      <alignment horizontal="center" vertical="center" wrapText="1"/>
    </xf>
    <xf numFmtId="187" fontId="5" fillId="0" borderId="5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187" fontId="4" fillId="0" borderId="0" xfId="0" applyNumberFormat="1" applyFont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187" fontId="6" fillId="0" borderId="5" xfId="1" applyNumberFormat="1" applyFont="1" applyFill="1" applyBorder="1" applyAlignment="1">
      <alignment horizontal="right" vertical="center"/>
    </xf>
    <xf numFmtId="187" fontId="6" fillId="0" borderId="12" xfId="1" applyNumberFormat="1" applyFont="1" applyFill="1" applyBorder="1" applyAlignment="1">
      <alignment horizontal="right" vertical="center"/>
    </xf>
    <xf numFmtId="4" fontId="6" fillId="0" borderId="33" xfId="2" applyNumberFormat="1" applyFont="1" applyFill="1" applyBorder="1" applyAlignment="1">
      <alignment horizontal="center" vertical="center"/>
    </xf>
    <xf numFmtId="187" fontId="6" fillId="0" borderId="37" xfId="1" applyNumberFormat="1" applyFont="1" applyFill="1" applyBorder="1" applyAlignment="1">
      <alignment horizontal="right" vertical="center"/>
    </xf>
    <xf numFmtId="187" fontId="6" fillId="0" borderId="6" xfId="2" applyNumberFormat="1" applyFont="1" applyFill="1" applyBorder="1" applyAlignment="1">
      <alignment horizontal="right" vertical="center"/>
    </xf>
    <xf numFmtId="4" fontId="3" fillId="0" borderId="0" xfId="2" applyNumberFormat="1" applyFont="1" applyFill="1" applyBorder="1" applyAlignment="1">
      <alignment horizontal="center" vertical="center"/>
    </xf>
    <xf numFmtId="187" fontId="6" fillId="0" borderId="0" xfId="2" applyNumberFormat="1" applyFont="1" applyFill="1" applyBorder="1" applyAlignment="1">
      <alignment horizontal="right" vertical="center"/>
    </xf>
    <xf numFmtId="187" fontId="3" fillId="0" borderId="0" xfId="1" applyNumberFormat="1" applyFont="1" applyFill="1" applyBorder="1" applyAlignment="1">
      <alignment horizontal="center" vertical="center"/>
    </xf>
    <xf numFmtId="187" fontId="3" fillId="0" borderId="0" xfId="0" applyNumberFormat="1" applyFont="1" applyAlignment="1">
      <alignment horizontal="center" vertical="center"/>
    </xf>
    <xf numFmtId="187" fontId="3" fillId="0" borderId="1" xfId="1" applyNumberFormat="1" applyFont="1" applyFill="1" applyBorder="1" applyAlignment="1">
      <alignment horizontal="right" vertical="center"/>
    </xf>
    <xf numFmtId="187" fontId="3" fillId="0" borderId="0" xfId="3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19" fillId="0" borderId="0" xfId="0" applyFont="1" applyAlignment="1">
      <alignment vertical="center"/>
    </xf>
    <xf numFmtId="187" fontId="22" fillId="0" borderId="1" xfId="1" applyNumberFormat="1" applyFont="1" applyFill="1" applyBorder="1" applyAlignment="1">
      <alignment horizontal="right" vertical="center"/>
    </xf>
    <xf numFmtId="0" fontId="4" fillId="8" borderId="21" xfId="0" applyFont="1" applyFill="1" applyBorder="1" applyAlignment="1">
      <alignment vertical="center"/>
    </xf>
    <xf numFmtId="187" fontId="3" fillId="8" borderId="22" xfId="0" applyNumberFormat="1" applyFont="1" applyFill="1" applyBorder="1" applyAlignment="1">
      <alignment vertical="center"/>
    </xf>
    <xf numFmtId="0" fontId="3" fillId="8" borderId="23" xfId="0" applyFont="1" applyFill="1" applyBorder="1" applyAlignment="1">
      <alignment vertical="center"/>
    </xf>
    <xf numFmtId="187" fontId="3" fillId="8" borderId="23" xfId="0" applyNumberFormat="1" applyFont="1" applyFill="1" applyBorder="1" applyAlignment="1">
      <alignment vertical="center"/>
    </xf>
    <xf numFmtId="187" fontId="3" fillId="8" borderId="24" xfId="0" applyNumberFormat="1" applyFont="1" applyFill="1" applyBorder="1" applyAlignment="1">
      <alignment vertical="center"/>
    </xf>
    <xf numFmtId="0" fontId="7" fillId="8" borderId="23" xfId="0" applyFont="1" applyFill="1" applyBorder="1" applyAlignment="1">
      <alignment vertical="center"/>
    </xf>
    <xf numFmtId="0" fontId="7" fillId="8" borderId="25" xfId="0" applyFont="1" applyFill="1" applyBorder="1" applyAlignment="1">
      <alignment vertical="center"/>
    </xf>
    <xf numFmtId="0" fontId="3" fillId="8" borderId="41" xfId="0" applyFont="1" applyFill="1" applyBorder="1" applyAlignment="1">
      <alignment vertical="center"/>
    </xf>
    <xf numFmtId="0" fontId="3" fillId="8" borderId="25" xfId="0" applyFont="1" applyFill="1" applyBorder="1" applyAlignment="1">
      <alignment vertical="center"/>
    </xf>
    <xf numFmtId="187" fontId="3" fillId="8" borderId="28" xfId="0" applyNumberFormat="1" applyFont="1" applyFill="1" applyBorder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187" fontId="4" fillId="0" borderId="20" xfId="2" applyNumberFormat="1" applyFont="1" applyFill="1" applyBorder="1" applyAlignment="1">
      <alignment horizontal="center" vertical="center" wrapText="1"/>
    </xf>
    <xf numFmtId="2" fontId="4" fillId="0" borderId="7" xfId="2" applyNumberFormat="1" applyFont="1" applyFill="1" applyBorder="1" applyAlignment="1">
      <alignment horizontal="center" vertical="center" wrapText="1"/>
    </xf>
    <xf numFmtId="187" fontId="4" fillId="0" borderId="3" xfId="2" applyNumberFormat="1" applyFont="1" applyFill="1" applyBorder="1" applyAlignment="1">
      <alignment horizontal="center" vertical="center" wrapText="1"/>
    </xf>
    <xf numFmtId="187" fontId="4" fillId="0" borderId="11" xfId="2" applyNumberFormat="1" applyFont="1" applyFill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2" fontId="4" fillId="2" borderId="7" xfId="0" applyNumberFormat="1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2" fontId="4" fillId="3" borderId="5" xfId="0" applyNumberFormat="1" applyFont="1" applyFill="1" applyBorder="1" applyAlignment="1">
      <alignment horizontal="center" vertical="center" wrapText="1"/>
    </xf>
    <xf numFmtId="49" fontId="4" fillId="3" borderId="12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4" fillId="2" borderId="40" xfId="0" applyNumberFormat="1" applyFont="1" applyFill="1" applyBorder="1" applyAlignment="1">
      <alignment horizontal="center" vertical="center" wrapText="1"/>
    </xf>
    <xf numFmtId="187" fontId="4" fillId="0" borderId="5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left" vertical="center"/>
    </xf>
    <xf numFmtId="187" fontId="18" fillId="0" borderId="42" xfId="2" applyNumberFormat="1" applyFont="1" applyFill="1" applyBorder="1" applyAlignment="1">
      <alignment vertical="center" readingOrder="1"/>
    </xf>
    <xf numFmtId="2" fontId="23" fillId="2" borderId="33" xfId="2" applyNumberFormat="1" applyFont="1" applyFill="1" applyBorder="1" applyAlignment="1">
      <alignment horizontal="center" vertical="center"/>
    </xf>
    <xf numFmtId="2" fontId="23" fillId="3" borderId="12" xfId="2" applyNumberFormat="1" applyFont="1" applyFill="1" applyBorder="1" applyAlignment="1">
      <alignment horizontal="center" vertical="center"/>
    </xf>
    <xf numFmtId="2" fontId="23" fillId="3" borderId="1" xfId="2" applyNumberFormat="1" applyFont="1" applyFill="1" applyBorder="1" applyAlignment="1">
      <alignment horizontal="center" vertical="center"/>
    </xf>
    <xf numFmtId="187" fontId="18" fillId="0" borderId="43" xfId="2" applyNumberFormat="1" applyFont="1" applyFill="1" applyBorder="1" applyAlignment="1">
      <alignment vertical="center" readingOrder="1"/>
    </xf>
    <xf numFmtId="2" fontId="23" fillId="2" borderId="39" xfId="2" applyNumberFormat="1" applyFont="1" applyFill="1" applyBorder="1" applyAlignment="1">
      <alignment horizontal="center" vertical="center"/>
    </xf>
    <xf numFmtId="2" fontId="23" fillId="3" borderId="12" xfId="0" applyNumberFormat="1" applyFont="1" applyFill="1" applyBorder="1" applyAlignment="1">
      <alignment horizontal="center" vertical="center"/>
    </xf>
    <xf numFmtId="2" fontId="23" fillId="3" borderId="1" xfId="0" applyNumberFormat="1" applyFont="1" applyFill="1" applyBorder="1" applyAlignment="1">
      <alignment horizontal="center" vertical="center"/>
    </xf>
    <xf numFmtId="187" fontId="5" fillId="0" borderId="43" xfId="2" applyNumberFormat="1" applyFont="1" applyFill="1" applyBorder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  <xf numFmtId="0" fontId="3" fillId="0" borderId="29" xfId="0" applyFont="1" applyBorder="1" applyAlignment="1">
      <alignment horizontal="left" vertical="center"/>
    </xf>
    <xf numFmtId="2" fontId="6" fillId="0" borderId="7" xfId="0" applyNumberFormat="1" applyFont="1" applyBorder="1" applyAlignment="1">
      <alignment horizontal="right" vertical="center"/>
    </xf>
    <xf numFmtId="187" fontId="6" fillId="0" borderId="14" xfId="0" applyNumberFormat="1" applyFont="1" applyBorder="1" applyAlignment="1">
      <alignment horizontal="right" vertical="center"/>
    </xf>
    <xf numFmtId="2" fontId="24" fillId="2" borderId="36" xfId="2" applyNumberFormat="1" applyFont="1" applyFill="1" applyBorder="1" applyAlignment="1">
      <alignment horizontal="center" vertical="center"/>
    </xf>
    <xf numFmtId="2" fontId="24" fillId="3" borderId="12" xfId="2" applyNumberFormat="1" applyFont="1" applyFill="1" applyBorder="1" applyAlignment="1">
      <alignment horizontal="center" vertical="center"/>
    </xf>
    <xf numFmtId="2" fontId="24" fillId="3" borderId="1" xfId="2" applyNumberFormat="1" applyFont="1" applyFill="1" applyBorder="1" applyAlignment="1">
      <alignment horizontal="center" vertical="center"/>
    </xf>
    <xf numFmtId="2" fontId="24" fillId="2" borderId="35" xfId="2" applyNumberFormat="1" applyFont="1" applyFill="1" applyBorder="1" applyAlignment="1">
      <alignment horizontal="center" vertical="center"/>
    </xf>
    <xf numFmtId="2" fontId="24" fillId="3" borderId="12" xfId="0" applyNumberFormat="1" applyFont="1" applyFill="1" applyBorder="1" applyAlignment="1">
      <alignment horizontal="center" vertical="center"/>
    </xf>
    <xf numFmtId="2" fontId="24" fillId="3" borderId="1" xfId="0" applyNumberFormat="1" applyFont="1" applyFill="1" applyBorder="1" applyAlignment="1">
      <alignment horizontal="center" vertical="center"/>
    </xf>
    <xf numFmtId="0" fontId="3" fillId="0" borderId="39" xfId="0" applyFont="1" applyBorder="1" applyAlignment="1">
      <alignment horizontal="left" vertical="center"/>
    </xf>
    <xf numFmtId="43" fontId="3" fillId="0" borderId="0" xfId="2" applyFont="1" applyFill="1" applyBorder="1" applyAlignment="1">
      <alignment horizontal="right" vertical="center"/>
    </xf>
    <xf numFmtId="43" fontId="3" fillId="0" borderId="0" xfId="2" applyFont="1" applyFill="1" applyBorder="1" applyAlignment="1">
      <alignment horizontal="center" vertical="center"/>
    </xf>
    <xf numFmtId="187" fontId="3" fillId="0" borderId="0" xfId="0" applyNumberFormat="1" applyFont="1" applyAlignment="1">
      <alignment vertical="center"/>
    </xf>
    <xf numFmtId="0" fontId="3" fillId="0" borderId="45" xfId="0" applyFont="1" applyBorder="1" applyAlignment="1">
      <alignment horizontal="center" vertical="center" wrapText="1"/>
    </xf>
    <xf numFmtId="187" fontId="3" fillId="0" borderId="45" xfId="0" applyNumberFormat="1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187" fontId="3" fillId="0" borderId="47" xfId="0" applyNumberFormat="1" applyFont="1" applyBorder="1" applyAlignment="1">
      <alignment horizontal="center" vertical="center" wrapText="1"/>
    </xf>
    <xf numFmtId="0" fontId="4" fillId="0" borderId="46" xfId="0" applyFont="1" applyBorder="1" applyAlignment="1">
      <alignment vertical="center" wrapText="1"/>
    </xf>
    <xf numFmtId="187" fontId="4" fillId="0" borderId="47" xfId="2" applyNumberFormat="1" applyFont="1" applyBorder="1" applyAlignment="1">
      <alignment horizontal="right" vertical="center"/>
    </xf>
    <xf numFmtId="187" fontId="4" fillId="0" borderId="47" xfId="0" applyNumberFormat="1" applyFont="1" applyBorder="1" applyAlignment="1">
      <alignment horizontal="right" vertical="center"/>
    </xf>
    <xf numFmtId="4" fontId="4" fillId="0" borderId="47" xfId="0" applyNumberFormat="1" applyFont="1" applyBorder="1" applyAlignment="1">
      <alignment horizontal="center" vertical="center" wrapText="1"/>
    </xf>
    <xf numFmtId="0" fontId="3" fillId="0" borderId="46" xfId="0" applyFont="1" applyBorder="1" applyAlignment="1">
      <alignment vertical="center" wrapText="1"/>
    </xf>
    <xf numFmtId="187" fontId="3" fillId="0" borderId="47" xfId="2" applyNumberFormat="1" applyFont="1" applyBorder="1" applyAlignment="1">
      <alignment horizontal="right" vertical="center"/>
    </xf>
    <xf numFmtId="4" fontId="3" fillId="0" borderId="47" xfId="0" applyNumberFormat="1" applyFont="1" applyBorder="1" applyAlignment="1">
      <alignment horizontal="center" vertical="center" wrapText="1"/>
    </xf>
    <xf numFmtId="187" fontId="3" fillId="0" borderId="47" xfId="0" applyNumberFormat="1" applyFont="1" applyBorder="1" applyAlignment="1">
      <alignment horizontal="right" vertical="center"/>
    </xf>
    <xf numFmtId="4" fontId="25" fillId="0" borderId="46" xfId="0" applyNumberFormat="1" applyFont="1" applyBorder="1" applyAlignment="1">
      <alignment horizontal="center" vertical="center" wrapText="1"/>
    </xf>
    <xf numFmtId="2" fontId="3" fillId="0" borderId="47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right" vertical="center"/>
    </xf>
    <xf numFmtId="187" fontId="3" fillId="0" borderId="7" xfId="2" applyNumberFormat="1" applyFont="1" applyFill="1" applyBorder="1" applyAlignment="1">
      <alignment horizontal="center" vertical="center"/>
    </xf>
    <xf numFmtId="2" fontId="4" fillId="2" borderId="48" xfId="0" applyNumberFormat="1" applyFont="1" applyFill="1" applyBorder="1" applyAlignment="1">
      <alignment horizontal="left" vertical="center"/>
    </xf>
    <xf numFmtId="0" fontId="4" fillId="2" borderId="49" xfId="0" applyFont="1" applyFill="1" applyBorder="1" applyAlignment="1">
      <alignment vertical="center"/>
    </xf>
    <xf numFmtId="0" fontId="21" fillId="2" borderId="49" xfId="0" applyFont="1" applyFill="1" applyBorder="1" applyAlignment="1">
      <alignment vertical="center"/>
    </xf>
    <xf numFmtId="0" fontId="21" fillId="2" borderId="50" xfId="0" applyFont="1" applyFill="1" applyBorder="1" applyAlignment="1">
      <alignment vertical="center"/>
    </xf>
    <xf numFmtId="187" fontId="3" fillId="2" borderId="5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187" fontId="3" fillId="0" borderId="7" xfId="2" applyNumberFormat="1" applyFont="1" applyFill="1" applyBorder="1" applyAlignment="1">
      <alignment horizontal="right" vertical="center"/>
    </xf>
    <xf numFmtId="187" fontId="4" fillId="0" borderId="7" xfId="0" applyNumberFormat="1" applyFont="1" applyBorder="1" applyAlignment="1">
      <alignment horizontal="center" vertical="center" wrapText="1"/>
    </xf>
    <xf numFmtId="187" fontId="3" fillId="0" borderId="7" xfId="0" applyNumberFormat="1" applyFont="1" applyBorder="1" applyAlignment="1">
      <alignment horizontal="center" vertical="center" wrapText="1"/>
    </xf>
    <xf numFmtId="2" fontId="3" fillId="2" borderId="4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187" fontId="3" fillId="2" borderId="3" xfId="2" applyNumberFormat="1" applyFont="1" applyFill="1" applyBorder="1" applyAlignment="1">
      <alignment vertical="center"/>
    </xf>
    <xf numFmtId="43" fontId="3" fillId="0" borderId="7" xfId="2" applyFont="1" applyFill="1" applyBorder="1" applyAlignment="1">
      <alignment horizontal="right" vertical="center"/>
    </xf>
    <xf numFmtId="187" fontId="4" fillId="0" borderId="7" xfId="2" applyNumberFormat="1" applyFont="1" applyFill="1" applyBorder="1" applyAlignment="1">
      <alignment horizontal="right" vertical="center"/>
    </xf>
    <xf numFmtId="187" fontId="4" fillId="2" borderId="7" xfId="2" applyNumberFormat="1" applyFont="1" applyFill="1" applyBorder="1" applyAlignment="1">
      <alignment horizontal="right" vertical="center"/>
    </xf>
    <xf numFmtId="187" fontId="3" fillId="2" borderId="7" xfId="2" applyNumberFormat="1" applyFont="1" applyFill="1" applyBorder="1" applyAlignment="1">
      <alignment horizontal="center" vertical="center"/>
    </xf>
    <xf numFmtId="187" fontId="3" fillId="0" borderId="0" xfId="2" applyNumberFormat="1" applyFont="1" applyFill="1" applyAlignment="1">
      <alignment horizontal="right" vertical="center"/>
    </xf>
    <xf numFmtId="43" fontId="3" fillId="0" borderId="0" xfId="2" applyFont="1" applyFill="1" applyAlignment="1">
      <alignment horizontal="right" vertical="center"/>
    </xf>
    <xf numFmtId="2" fontId="3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37" xfId="0" applyFont="1" applyFill="1" applyBorder="1" applyAlignment="1">
      <alignment vertical="center"/>
    </xf>
    <xf numFmtId="187" fontId="3" fillId="2" borderId="14" xfId="2" applyNumberFormat="1" applyFont="1" applyFill="1" applyBorder="1" applyAlignment="1">
      <alignment vertical="center"/>
    </xf>
    <xf numFmtId="2" fontId="3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187" fontId="4" fillId="2" borderId="3" xfId="2" applyNumberFormat="1" applyFont="1" applyFill="1" applyBorder="1" applyAlignment="1">
      <alignment vertical="center"/>
    </xf>
    <xf numFmtId="43" fontId="3" fillId="0" borderId="0" xfId="2" applyFont="1" applyFill="1" applyAlignment="1">
      <alignment vertical="center"/>
    </xf>
    <xf numFmtId="9" fontId="3" fillId="0" borderId="0" xfId="4" applyFont="1" applyFill="1" applyAlignment="1">
      <alignment vertical="center"/>
    </xf>
    <xf numFmtId="2" fontId="3" fillId="0" borderId="4" xfId="0" applyNumberFormat="1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187" fontId="3" fillId="0" borderId="3" xfId="2" applyNumberFormat="1" applyFont="1" applyFill="1" applyBorder="1" applyAlignment="1">
      <alignment vertical="center"/>
    </xf>
    <xf numFmtId="187" fontId="3" fillId="0" borderId="0" xfId="2" applyNumberFormat="1" applyFont="1" applyFill="1" applyBorder="1" applyAlignment="1">
      <alignment vertical="center"/>
    </xf>
    <xf numFmtId="2" fontId="11" fillId="0" borderId="0" xfId="0" applyNumberFormat="1" applyFont="1" applyAlignment="1">
      <alignment horizontal="right" vertical="center"/>
    </xf>
    <xf numFmtId="0" fontId="26" fillId="0" borderId="44" xfId="0" applyFont="1" applyBorder="1" applyAlignment="1">
      <alignment horizontal="center" vertical="center" wrapText="1"/>
    </xf>
    <xf numFmtId="187" fontId="3" fillId="0" borderId="44" xfId="0" applyNumberFormat="1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187" fontId="26" fillId="0" borderId="45" xfId="0" applyNumberFormat="1" applyFont="1" applyBorder="1" applyAlignment="1">
      <alignment horizontal="center" vertical="center" wrapText="1"/>
    </xf>
    <xf numFmtId="187" fontId="26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46" xfId="0" applyFont="1" applyBorder="1" applyAlignment="1">
      <alignment vertical="center" wrapText="1"/>
    </xf>
    <xf numFmtId="2" fontId="3" fillId="0" borderId="47" xfId="2" applyNumberFormat="1" applyFont="1" applyBorder="1" applyAlignment="1">
      <alignment horizontal="center" vertical="center" wrapText="1"/>
    </xf>
    <xf numFmtId="43" fontId="20" fillId="0" borderId="47" xfId="2" applyFont="1" applyBorder="1" applyAlignment="1">
      <alignment horizontal="right" vertical="center" wrapText="1"/>
    </xf>
    <xf numFmtId="43" fontId="3" fillId="0" borderId="47" xfId="2" applyFont="1" applyBorder="1" applyAlignment="1">
      <alignment horizontal="right" vertical="center" wrapText="1"/>
    </xf>
    <xf numFmtId="43" fontId="26" fillId="0" borderId="47" xfId="2" applyFont="1" applyBorder="1" applyAlignment="1">
      <alignment horizontal="center" vertical="center" wrapText="1"/>
    </xf>
    <xf numFmtId="43" fontId="26" fillId="0" borderId="0" xfId="2" applyFont="1" applyBorder="1" applyAlignment="1">
      <alignment horizontal="center" vertical="center" wrapText="1"/>
    </xf>
    <xf numFmtId="187" fontId="3" fillId="0" borderId="47" xfId="0" applyNumberFormat="1" applyFont="1" applyBorder="1" applyAlignment="1">
      <alignment horizontal="right" vertical="center" wrapText="1"/>
    </xf>
    <xf numFmtId="43" fontId="20" fillId="0" borderId="47" xfId="2" applyFont="1" applyBorder="1" applyAlignment="1">
      <alignment horizontal="center" vertical="center" wrapText="1"/>
    </xf>
    <xf numFmtId="43" fontId="20" fillId="0" borderId="0" xfId="2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7" fillId="0" borderId="7" xfId="0" applyFont="1" applyBorder="1" applyAlignment="1">
      <alignment vertical="center" wrapText="1"/>
    </xf>
    <xf numFmtId="187" fontId="4" fillId="0" borderId="7" xfId="0" applyNumberFormat="1" applyFont="1" applyBorder="1" applyAlignment="1">
      <alignment horizontal="right" vertical="center" wrapText="1"/>
    </xf>
    <xf numFmtId="43" fontId="4" fillId="0" borderId="7" xfId="2" applyFont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187" fontId="4" fillId="0" borderId="0" xfId="0" applyNumberFormat="1" applyFont="1" applyAlignment="1">
      <alignment vertical="center"/>
    </xf>
    <xf numFmtId="187" fontId="4" fillId="0" borderId="0" xfId="0" applyNumberFormat="1" applyFont="1" applyAlignment="1">
      <alignment horizontal="right" vertical="center"/>
    </xf>
    <xf numFmtId="0" fontId="26" fillId="0" borderId="7" xfId="0" applyFont="1" applyBorder="1" applyAlignment="1">
      <alignment horizontal="left" vertical="center" wrapText="1"/>
    </xf>
    <xf numFmtId="187" fontId="3" fillId="0" borderId="7" xfId="0" applyNumberFormat="1" applyFont="1" applyBorder="1" applyAlignment="1">
      <alignment horizontal="right" vertical="center" wrapText="1"/>
    </xf>
    <xf numFmtId="43" fontId="3" fillId="0" borderId="7" xfId="2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0" fontId="27" fillId="0" borderId="7" xfId="0" applyFont="1" applyBorder="1" applyAlignment="1">
      <alignment vertical="center"/>
    </xf>
    <xf numFmtId="0" fontId="26" fillId="0" borderId="7" xfId="0" applyFont="1" applyBorder="1" applyAlignment="1">
      <alignment horizontal="left" vertical="center"/>
    </xf>
    <xf numFmtId="0" fontId="4" fillId="8" borderId="0" xfId="0" applyFont="1" applyFill="1" applyAlignment="1">
      <alignment vertical="center"/>
    </xf>
    <xf numFmtId="187" fontId="3" fillId="0" borderId="52" xfId="0" applyNumberFormat="1" applyFont="1" applyBorder="1" applyAlignment="1">
      <alignment horizontal="center" vertical="center" wrapText="1"/>
    </xf>
    <xf numFmtId="187" fontId="3" fillId="0" borderId="53" xfId="0" applyNumberFormat="1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25" fillId="0" borderId="54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87" fontId="3" fillId="0" borderId="51" xfId="0" applyNumberFormat="1" applyFont="1" applyBorder="1" applyAlignment="1">
      <alignment horizontal="center" vertical="center" wrapText="1"/>
    </xf>
    <xf numFmtId="0" fontId="3" fillId="0" borderId="47" xfId="0" applyFont="1" applyBorder="1" applyAlignment="1">
      <alignment vertical="center" wrapText="1"/>
    </xf>
    <xf numFmtId="0" fontId="25" fillId="0" borderId="46" xfId="0" applyFont="1" applyBorder="1" applyAlignment="1">
      <alignment vertical="center" wrapText="1"/>
    </xf>
    <xf numFmtId="187" fontId="3" fillId="0" borderId="47" xfId="2" applyNumberFormat="1" applyFont="1" applyBorder="1" applyAlignment="1">
      <alignment horizontal="right" vertical="center" wrapText="1"/>
    </xf>
    <xf numFmtId="43" fontId="3" fillId="0" borderId="47" xfId="2" applyFont="1" applyBorder="1" applyAlignment="1">
      <alignment horizontal="center" vertical="center"/>
    </xf>
    <xf numFmtId="2" fontId="25" fillId="0" borderId="47" xfId="0" applyNumberFormat="1" applyFont="1" applyBorder="1" applyAlignment="1">
      <alignment horizontal="center" vertical="center" wrapText="1"/>
    </xf>
    <xf numFmtId="43" fontId="3" fillId="0" borderId="47" xfId="2" applyFont="1" applyBorder="1" applyAlignment="1">
      <alignment horizontal="center" vertical="center" wrapText="1"/>
    </xf>
    <xf numFmtId="187" fontId="3" fillId="0" borderId="0" xfId="2" applyNumberFormat="1" applyFont="1" applyBorder="1" applyAlignment="1">
      <alignment horizontal="right" vertical="center" wrapText="1"/>
    </xf>
    <xf numFmtId="187" fontId="3" fillId="0" borderId="0" xfId="0" applyNumberFormat="1" applyFont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4" fontId="4" fillId="0" borderId="7" xfId="0" applyNumberFormat="1" applyFont="1" applyBorder="1" applyAlignment="1">
      <alignment horizontal="right" vertical="center" wrapText="1"/>
    </xf>
    <xf numFmtId="4" fontId="28" fillId="0" borderId="7" xfId="0" applyNumberFormat="1" applyFont="1" applyBorder="1" applyAlignment="1">
      <alignment horizontal="right" vertical="center" wrapText="1"/>
    </xf>
    <xf numFmtId="187" fontId="4" fillId="0" borderId="0" xfId="2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4" fontId="3" fillId="0" borderId="7" xfId="0" applyNumberFormat="1" applyFont="1" applyBorder="1" applyAlignment="1">
      <alignment horizontal="right" vertical="center" wrapText="1"/>
    </xf>
    <xf numFmtId="4" fontId="25" fillId="0" borderId="7" xfId="0" applyNumberFormat="1" applyFont="1" applyBorder="1" applyAlignment="1">
      <alignment horizontal="right" vertical="center" wrapText="1"/>
    </xf>
    <xf numFmtId="0" fontId="29" fillId="0" borderId="0" xfId="0" applyFont="1" applyAlignment="1">
      <alignment vertical="center"/>
    </xf>
    <xf numFmtId="0" fontId="3" fillId="0" borderId="54" xfId="0" applyFont="1" applyBorder="1" applyAlignment="1">
      <alignment horizontal="center" vertical="center" wrapText="1"/>
    </xf>
    <xf numFmtId="0" fontId="29" fillId="0" borderId="52" xfId="0" applyFont="1" applyBorder="1" applyAlignment="1">
      <alignment horizontal="center" vertical="center" wrapText="1"/>
    </xf>
    <xf numFmtId="0" fontId="29" fillId="0" borderId="53" xfId="0" applyFont="1" applyBorder="1" applyAlignment="1">
      <alignment horizontal="center" vertical="center" wrapText="1"/>
    </xf>
    <xf numFmtId="0" fontId="29" fillId="0" borderId="44" xfId="0" applyFont="1" applyBorder="1" applyAlignment="1">
      <alignment horizontal="center" vertical="center" wrapText="1"/>
    </xf>
    <xf numFmtId="0" fontId="29" fillId="0" borderId="55" xfId="0" applyFont="1" applyBorder="1" applyAlignment="1">
      <alignment horizontal="center" vertical="center" wrapText="1"/>
    </xf>
    <xf numFmtId="0" fontId="29" fillId="0" borderId="46" xfId="0" applyFont="1" applyBorder="1" applyAlignment="1">
      <alignment horizontal="center" vertical="center" wrapText="1"/>
    </xf>
    <xf numFmtId="0" fontId="29" fillId="0" borderId="46" xfId="0" applyFont="1" applyBorder="1" applyAlignment="1">
      <alignment vertical="center" wrapText="1"/>
    </xf>
    <xf numFmtId="4" fontId="3" fillId="0" borderId="47" xfId="0" applyNumberFormat="1" applyFont="1" applyBorder="1" applyAlignment="1">
      <alignment horizontal="right" vertical="center" wrapText="1"/>
    </xf>
    <xf numFmtId="4" fontId="29" fillId="0" borderId="47" xfId="0" applyNumberFormat="1" applyFont="1" applyBorder="1" applyAlignment="1">
      <alignment horizontal="right" vertical="center" wrapText="1"/>
    </xf>
    <xf numFmtId="43" fontId="3" fillId="0" borderId="47" xfId="0" applyNumberFormat="1" applyFont="1" applyBorder="1" applyAlignment="1">
      <alignment horizontal="right" vertical="center" wrapText="1"/>
    </xf>
    <xf numFmtId="0" fontId="4" fillId="10" borderId="56" xfId="0" applyFont="1" applyFill="1" applyBorder="1" applyAlignment="1">
      <alignment horizontal="center" vertical="center" wrapText="1" readingOrder="1"/>
    </xf>
    <xf numFmtId="0" fontId="30" fillId="10" borderId="56" xfId="0" applyFont="1" applyFill="1" applyBorder="1" applyAlignment="1">
      <alignment horizontal="center" vertical="center" wrapText="1" readingOrder="1"/>
    </xf>
    <xf numFmtId="0" fontId="30" fillId="10" borderId="0" xfId="0" applyFont="1" applyFill="1" applyAlignment="1">
      <alignment horizontal="center" vertical="center" wrapText="1" readingOrder="1"/>
    </xf>
    <xf numFmtId="0" fontId="4" fillId="10" borderId="57" xfId="0" applyFont="1" applyFill="1" applyBorder="1" applyAlignment="1">
      <alignment horizontal="center" vertical="center" wrapText="1" readingOrder="1"/>
    </xf>
    <xf numFmtId="0" fontId="30" fillId="10" borderId="57" xfId="0" applyFont="1" applyFill="1" applyBorder="1" applyAlignment="1">
      <alignment horizontal="center" vertical="center" wrapText="1" readingOrder="1"/>
    </xf>
    <xf numFmtId="0" fontId="31" fillId="11" borderId="58" xfId="0" applyFont="1" applyFill="1" applyBorder="1" applyAlignment="1">
      <alignment horizontal="left" vertical="center" readingOrder="1"/>
    </xf>
    <xf numFmtId="187" fontId="4" fillId="11" borderId="59" xfId="0" applyNumberFormat="1" applyFont="1" applyFill="1" applyBorder="1" applyAlignment="1">
      <alignment horizontal="left" vertical="center" wrapText="1" readingOrder="1"/>
    </xf>
    <xf numFmtId="0" fontId="4" fillId="11" borderId="59" xfId="0" applyFont="1" applyFill="1" applyBorder="1" applyAlignment="1">
      <alignment horizontal="left" vertical="center" wrapText="1" readingOrder="1"/>
    </xf>
    <xf numFmtId="0" fontId="31" fillId="11" borderId="60" xfId="0" applyFont="1" applyFill="1" applyBorder="1" applyAlignment="1">
      <alignment horizontal="left" vertical="center" wrapText="1" readingOrder="1"/>
    </xf>
    <xf numFmtId="0" fontId="31" fillId="11" borderId="0" xfId="0" applyFont="1" applyFill="1" applyAlignment="1">
      <alignment horizontal="left" vertical="center" wrapText="1" readingOrder="1"/>
    </xf>
    <xf numFmtId="0" fontId="31" fillId="12" borderId="61" xfId="0" applyFont="1" applyFill="1" applyBorder="1" applyAlignment="1">
      <alignment horizontal="center" vertical="center" wrapText="1" readingOrder="1"/>
    </xf>
    <xf numFmtId="187" fontId="4" fillId="12" borderId="61" xfId="0" applyNumberFormat="1" applyFont="1" applyFill="1" applyBorder="1" applyAlignment="1">
      <alignment horizontal="center" vertical="center" wrapText="1" readingOrder="1"/>
    </xf>
    <xf numFmtId="0" fontId="4" fillId="12" borderId="61" xfId="0" applyFont="1" applyFill="1" applyBorder="1" applyAlignment="1">
      <alignment horizontal="center" vertical="center" wrapText="1" readingOrder="1"/>
    </xf>
    <xf numFmtId="187" fontId="4" fillId="12" borderId="61" xfId="0" applyNumberFormat="1" applyFont="1" applyFill="1" applyBorder="1" applyAlignment="1">
      <alignment horizontal="right" vertical="center" wrapText="1" readingOrder="1"/>
    </xf>
    <xf numFmtId="2" fontId="4" fillId="12" borderId="61" xfId="2" applyNumberFormat="1" applyFont="1" applyFill="1" applyBorder="1" applyAlignment="1">
      <alignment horizontal="center" vertical="center" wrapText="1" readingOrder="1"/>
    </xf>
    <xf numFmtId="43" fontId="4" fillId="12" borderId="61" xfId="2" applyFont="1" applyFill="1" applyBorder="1" applyAlignment="1">
      <alignment horizontal="right" vertical="center" wrapText="1" readingOrder="1"/>
    </xf>
    <xf numFmtId="2" fontId="31" fillId="12" borderId="61" xfId="2" applyNumberFormat="1" applyFont="1" applyFill="1" applyBorder="1" applyAlignment="1">
      <alignment horizontal="center" vertical="center" wrapText="1" readingOrder="1"/>
    </xf>
    <xf numFmtId="2" fontId="31" fillId="12" borderId="0" xfId="2" applyNumberFormat="1" applyFont="1" applyFill="1" applyBorder="1" applyAlignment="1">
      <alignment horizontal="center" vertical="center" wrapText="1" readingOrder="1"/>
    </xf>
    <xf numFmtId="187" fontId="3" fillId="0" borderId="0" xfId="2" applyNumberFormat="1" applyFont="1" applyFill="1" applyAlignment="1">
      <alignment horizontal="center" vertical="center"/>
    </xf>
    <xf numFmtId="0" fontId="31" fillId="11" borderId="61" xfId="0" applyFont="1" applyFill="1" applyBorder="1" applyAlignment="1">
      <alignment horizontal="center" vertical="center" wrapText="1" readingOrder="1"/>
    </xf>
    <xf numFmtId="0" fontId="4" fillId="11" borderId="61" xfId="0" applyFont="1" applyFill="1" applyBorder="1" applyAlignment="1">
      <alignment horizontal="center" vertical="center" wrapText="1" readingOrder="1"/>
    </xf>
    <xf numFmtId="2" fontId="4" fillId="11" borderId="61" xfId="2" applyNumberFormat="1" applyFont="1" applyFill="1" applyBorder="1" applyAlignment="1">
      <alignment horizontal="center" vertical="center" wrapText="1" readingOrder="1"/>
    </xf>
    <xf numFmtId="0" fontId="31" fillId="11" borderId="62" xfId="0" applyFont="1" applyFill="1" applyBorder="1" applyAlignment="1">
      <alignment horizontal="left" vertical="center" wrapText="1" readingOrder="1"/>
    </xf>
    <xf numFmtId="187" fontId="4" fillId="11" borderId="63" xfId="0" applyNumberFormat="1" applyFont="1" applyFill="1" applyBorder="1" applyAlignment="1">
      <alignment horizontal="left" vertical="center" wrapText="1" readingOrder="1"/>
    </xf>
    <xf numFmtId="0" fontId="4" fillId="11" borderId="63" xfId="0" applyFont="1" applyFill="1" applyBorder="1" applyAlignment="1">
      <alignment horizontal="left" vertical="center" wrapText="1" readingOrder="1"/>
    </xf>
    <xf numFmtId="0" fontId="31" fillId="11" borderId="64" xfId="0" applyFont="1" applyFill="1" applyBorder="1" applyAlignment="1">
      <alignment horizontal="left" vertical="center" wrapText="1" readingOrder="1"/>
    </xf>
    <xf numFmtId="0" fontId="31" fillId="12" borderId="61" xfId="0" applyFont="1" applyFill="1" applyBorder="1" applyAlignment="1">
      <alignment horizontal="left" vertical="center" wrapText="1" readingOrder="1"/>
    </xf>
    <xf numFmtId="0" fontId="4" fillId="12" borderId="61" xfId="0" applyFont="1" applyFill="1" applyBorder="1" applyAlignment="1">
      <alignment horizontal="right" vertical="center" wrapText="1" readingOrder="1"/>
    </xf>
    <xf numFmtId="2" fontId="4" fillId="12" borderId="61" xfId="0" applyNumberFormat="1" applyFont="1" applyFill="1" applyBorder="1" applyAlignment="1">
      <alignment horizontal="center" vertical="center" wrapText="1" readingOrder="1"/>
    </xf>
    <xf numFmtId="2" fontId="31" fillId="12" borderId="61" xfId="0" applyNumberFormat="1" applyFont="1" applyFill="1" applyBorder="1" applyAlignment="1">
      <alignment horizontal="center" vertical="center" wrapText="1" readingOrder="1"/>
    </xf>
    <xf numFmtId="2" fontId="31" fillId="12" borderId="0" xfId="0" applyNumberFormat="1" applyFont="1" applyFill="1" applyAlignment="1">
      <alignment horizontal="center" vertical="center" wrapText="1" readingOrder="1"/>
    </xf>
    <xf numFmtId="0" fontId="30" fillId="10" borderId="62" xfId="0" applyFont="1" applyFill="1" applyBorder="1" applyAlignment="1">
      <alignment horizontal="left" vertical="center" readingOrder="1"/>
    </xf>
    <xf numFmtId="187" fontId="4" fillId="10" borderId="63" xfId="0" applyNumberFormat="1" applyFont="1" applyFill="1" applyBorder="1" applyAlignment="1">
      <alignment horizontal="left" vertical="center" wrapText="1" readingOrder="1"/>
    </xf>
    <xf numFmtId="0" fontId="4" fillId="10" borderId="63" xfId="0" applyFont="1" applyFill="1" applyBorder="1" applyAlignment="1">
      <alignment horizontal="left" vertical="center" wrapText="1" readingOrder="1"/>
    </xf>
    <xf numFmtId="0" fontId="30" fillId="10" borderId="64" xfId="0" applyFont="1" applyFill="1" applyBorder="1" applyAlignment="1">
      <alignment horizontal="left" vertical="center" wrapText="1" readingOrder="1"/>
    </xf>
    <xf numFmtId="0" fontId="30" fillId="10" borderId="0" xfId="0" applyFont="1" applyFill="1" applyAlignment="1">
      <alignment horizontal="left" vertical="center" wrapText="1" readingOrder="1"/>
    </xf>
    <xf numFmtId="0" fontId="31" fillId="13" borderId="61" xfId="0" applyFont="1" applyFill="1" applyBorder="1" applyAlignment="1">
      <alignment horizontal="left" vertical="center" wrapText="1" readingOrder="1"/>
    </xf>
    <xf numFmtId="187" fontId="4" fillId="13" borderId="61" xfId="0" applyNumberFormat="1" applyFont="1" applyFill="1" applyBorder="1" applyAlignment="1">
      <alignment horizontal="right" vertical="center" readingOrder="1"/>
    </xf>
    <xf numFmtId="2" fontId="4" fillId="13" borderId="61" xfId="2" applyNumberFormat="1" applyFont="1" applyFill="1" applyBorder="1" applyAlignment="1">
      <alignment horizontal="center" vertical="center" readingOrder="1"/>
    </xf>
    <xf numFmtId="2" fontId="31" fillId="13" borderId="61" xfId="2" applyNumberFormat="1" applyFont="1" applyFill="1" applyBorder="1" applyAlignment="1">
      <alignment horizontal="center" vertical="center" wrapText="1" readingOrder="1"/>
    </xf>
    <xf numFmtId="2" fontId="31" fillId="13" borderId="0" xfId="2" applyNumberFormat="1" applyFont="1" applyFill="1" applyBorder="1" applyAlignment="1">
      <alignment horizontal="center" vertical="center" wrapText="1" readingOrder="1"/>
    </xf>
    <xf numFmtId="0" fontId="31" fillId="13" borderId="61" xfId="0" applyFont="1" applyFill="1" applyBorder="1" applyAlignment="1">
      <alignment horizontal="left" vertical="center" readingOrder="1"/>
    </xf>
    <xf numFmtId="2" fontId="31" fillId="13" borderId="61" xfId="2" applyNumberFormat="1" applyFont="1" applyFill="1" applyBorder="1" applyAlignment="1">
      <alignment horizontal="center" vertical="center" readingOrder="1"/>
    </xf>
    <xf numFmtId="2" fontId="31" fillId="13" borderId="0" xfId="2" applyNumberFormat="1" applyFont="1" applyFill="1" applyBorder="1" applyAlignment="1">
      <alignment horizontal="center" vertical="center" readingOrder="1"/>
    </xf>
    <xf numFmtId="187" fontId="4" fillId="13" borderId="61" xfId="0" applyNumberFormat="1" applyFont="1" applyFill="1" applyBorder="1" applyAlignment="1">
      <alignment horizontal="right" vertical="center" wrapText="1" readingOrder="1"/>
    </xf>
    <xf numFmtId="43" fontId="3" fillId="0" borderId="0" xfId="1" applyFont="1" applyAlignment="1">
      <alignment vertical="center"/>
    </xf>
    <xf numFmtId="43" fontId="3" fillId="0" borderId="0" xfId="1" applyFont="1" applyAlignment="1">
      <alignment horizontal="right" vertical="center"/>
    </xf>
    <xf numFmtId="187" fontId="3" fillId="0" borderId="0" xfId="1" applyNumberFormat="1" applyFont="1" applyAlignment="1">
      <alignment vertical="center"/>
    </xf>
    <xf numFmtId="2" fontId="3" fillId="0" borderId="0" xfId="1" applyNumberFormat="1" applyFont="1" applyFill="1" applyBorder="1" applyAlignment="1">
      <alignment horizontal="center" vertical="center"/>
    </xf>
    <xf numFmtId="43" fontId="5" fillId="0" borderId="11" xfId="1" applyFont="1" applyFill="1" applyBorder="1" applyAlignment="1">
      <alignment horizontal="right" vertical="center"/>
    </xf>
    <xf numFmtId="2" fontId="17" fillId="2" borderId="36" xfId="2" applyNumberFormat="1" applyFont="1" applyFill="1" applyBorder="1" applyAlignment="1">
      <alignment horizontal="center" vertical="center"/>
    </xf>
    <xf numFmtId="0" fontId="4" fillId="6" borderId="39" xfId="0" applyFont="1" applyFill="1" applyBorder="1" applyAlignment="1">
      <alignment horizontal="center" vertical="top" wrapText="1"/>
    </xf>
    <xf numFmtId="0" fontId="4" fillId="14" borderId="39" xfId="0" applyFont="1" applyFill="1" applyBorder="1" applyAlignment="1">
      <alignment horizontal="center" vertical="top" wrapText="1"/>
    </xf>
    <xf numFmtId="2" fontId="9" fillId="2" borderId="12" xfId="2" applyNumberFormat="1" applyFont="1" applyFill="1" applyBorder="1" applyAlignment="1">
      <alignment horizontal="center" vertical="center"/>
    </xf>
    <xf numFmtId="2" fontId="32" fillId="2" borderId="12" xfId="2" applyNumberFormat="1" applyFont="1" applyFill="1" applyBorder="1" applyAlignment="1">
      <alignment horizontal="center" vertical="center"/>
    </xf>
    <xf numFmtId="2" fontId="9" fillId="2" borderId="35" xfId="2" applyNumberFormat="1" applyFont="1" applyFill="1" applyBorder="1" applyAlignment="1">
      <alignment horizontal="center" vertical="center"/>
    </xf>
    <xf numFmtId="2" fontId="8" fillId="5" borderId="34" xfId="0" applyNumberFormat="1" applyFont="1" applyFill="1" applyBorder="1" applyAlignment="1">
      <alignment horizontal="center" vertical="center"/>
    </xf>
    <xf numFmtId="187" fontId="10" fillId="6" borderId="17" xfId="1" applyNumberFormat="1" applyFont="1" applyFill="1" applyBorder="1" applyAlignment="1">
      <alignment vertical="center"/>
    </xf>
    <xf numFmtId="2" fontId="17" fillId="2" borderId="35" xfId="2" applyNumberFormat="1" applyFont="1" applyFill="1" applyBorder="1" applyAlignment="1">
      <alignment horizontal="center" vertical="center"/>
    </xf>
    <xf numFmtId="187" fontId="6" fillId="0" borderId="38" xfId="1" applyNumberFormat="1" applyFont="1" applyBorder="1" applyAlignment="1">
      <alignment horizontal="right" vertical="center"/>
    </xf>
    <xf numFmtId="2" fontId="16" fillId="5" borderId="34" xfId="0" applyNumberFormat="1" applyFont="1" applyFill="1" applyBorder="1" applyAlignment="1">
      <alignment horizontal="center" vertical="center"/>
    </xf>
    <xf numFmtId="187" fontId="24" fillId="0" borderId="7" xfId="0" applyNumberFormat="1" applyFont="1" applyBorder="1" applyAlignment="1">
      <alignment horizontal="right" vertical="center"/>
    </xf>
    <xf numFmtId="187" fontId="24" fillId="0" borderId="7" xfId="0" applyNumberFormat="1" applyFont="1" applyBorder="1" applyAlignment="1">
      <alignment vertical="center"/>
    </xf>
    <xf numFmtId="187" fontId="24" fillId="0" borderId="38" xfId="0" applyNumberFormat="1" applyFont="1" applyBorder="1" applyAlignment="1">
      <alignment horizontal="right" vertical="center"/>
    </xf>
    <xf numFmtId="2" fontId="24" fillId="0" borderId="6" xfId="2" applyNumberFormat="1" applyFont="1" applyFill="1" applyBorder="1" applyAlignment="1">
      <alignment horizontal="center" vertical="center"/>
    </xf>
    <xf numFmtId="2" fontId="24" fillId="2" borderId="6" xfId="2" applyNumberFormat="1" applyFont="1" applyFill="1" applyBorder="1" applyAlignment="1">
      <alignment horizontal="center" vertical="center"/>
    </xf>
    <xf numFmtId="189" fontId="3" fillId="0" borderId="0" xfId="0" applyNumberFormat="1" applyFont="1" applyAlignment="1">
      <alignment vertical="center"/>
    </xf>
    <xf numFmtId="0" fontId="29" fillId="0" borderId="44" xfId="0" applyFont="1" applyBorder="1" applyAlignment="1">
      <alignment horizontal="center" vertical="center" wrapText="1"/>
    </xf>
    <xf numFmtId="0" fontId="29" fillId="0" borderId="55" xfId="0" applyFont="1" applyBorder="1" applyAlignment="1">
      <alignment horizontal="center" vertical="center" wrapText="1"/>
    </xf>
    <xf numFmtId="0" fontId="29" fillId="0" borderId="46" xfId="0" applyFont="1" applyBorder="1" applyAlignment="1">
      <alignment horizontal="center" vertical="center" wrapText="1"/>
    </xf>
    <xf numFmtId="187" fontId="3" fillId="0" borderId="44" xfId="0" applyNumberFormat="1" applyFont="1" applyBorder="1" applyAlignment="1">
      <alignment horizontal="center" vertical="center" wrapText="1"/>
    </xf>
    <xf numFmtId="187" fontId="3" fillId="0" borderId="55" xfId="0" applyNumberFormat="1" applyFont="1" applyBorder="1" applyAlignment="1">
      <alignment horizontal="center" vertical="center" wrapText="1"/>
    </xf>
    <xf numFmtId="187" fontId="3" fillId="0" borderId="46" xfId="0" applyNumberFormat="1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0" fillId="10" borderId="56" xfId="0" applyFont="1" applyFill="1" applyBorder="1" applyAlignment="1">
      <alignment horizontal="center" vertical="center" wrapText="1" readingOrder="1"/>
    </xf>
    <xf numFmtId="0" fontId="30" fillId="10" borderId="57" xfId="0" applyFont="1" applyFill="1" applyBorder="1" applyAlignment="1">
      <alignment horizontal="center" vertical="center" wrapText="1" readingOrder="1"/>
    </xf>
    <xf numFmtId="187" fontId="4" fillId="10" borderId="56" xfId="0" applyNumberFormat="1" applyFont="1" applyFill="1" applyBorder="1" applyAlignment="1">
      <alignment horizontal="center" vertical="center" wrapText="1" readingOrder="1"/>
    </xf>
    <xf numFmtId="187" fontId="4" fillId="10" borderId="57" xfId="0" applyNumberFormat="1" applyFont="1" applyFill="1" applyBorder="1" applyAlignment="1">
      <alignment horizontal="center" vertical="center" wrapText="1" readingOrder="1"/>
    </xf>
    <xf numFmtId="0" fontId="4" fillId="10" borderId="56" xfId="0" applyFont="1" applyFill="1" applyBorder="1" applyAlignment="1">
      <alignment horizontal="center" vertical="center" wrapText="1" readingOrder="1"/>
    </xf>
    <xf numFmtId="0" fontId="4" fillId="10" borderId="57" xfId="0" applyFont="1" applyFill="1" applyBorder="1" applyAlignment="1">
      <alignment horizontal="center" vertical="center" wrapText="1" readingOrder="1"/>
    </xf>
    <xf numFmtId="0" fontId="25" fillId="0" borderId="2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187" fontId="3" fillId="0" borderId="2" xfId="0" applyNumberFormat="1" applyFont="1" applyBorder="1" applyAlignment="1">
      <alignment horizontal="center" vertical="center" wrapText="1"/>
    </xf>
    <xf numFmtId="187" fontId="3" fillId="0" borderId="6" xfId="0" applyNumberFormat="1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2" fillId="9" borderId="3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19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right" vertical="center"/>
    </xf>
    <xf numFmtId="0" fontId="2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2" fontId="2" fillId="0" borderId="2" xfId="1" applyNumberFormat="1" applyFont="1" applyFill="1" applyBorder="1" applyAlignment="1">
      <alignment horizontal="center" vertical="center"/>
    </xf>
    <xf numFmtId="2" fontId="2" fillId="0" borderId="6" xfId="1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2" borderId="5" xfId="0" applyNumberFormat="1" applyFont="1" applyFill="1" applyBorder="1" applyAlignment="1">
      <alignment horizontal="center" vertical="center"/>
    </xf>
    <xf numFmtId="0" fontId="4" fillId="3" borderId="3" xfId="0" quotePrefix="1" applyFont="1" applyFill="1" applyBorder="1" applyAlignment="1">
      <alignment horizontal="center" vertical="center"/>
    </xf>
    <xf numFmtId="0" fontId="4" fillId="3" borderId="5" xfId="0" quotePrefix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14" fillId="0" borderId="3" xfId="3" applyNumberFormat="1" applyFont="1" applyBorder="1" applyAlignment="1">
      <alignment horizontal="right" vertical="center" wrapText="1"/>
    </xf>
    <xf numFmtId="4" fontId="14" fillId="0" borderId="16" xfId="3" applyNumberFormat="1" applyFont="1" applyBorder="1" applyAlignment="1">
      <alignment horizontal="right" vertical="center" wrapText="1"/>
    </xf>
    <xf numFmtId="2" fontId="2" fillId="0" borderId="3" xfId="2" applyNumberFormat="1" applyFont="1" applyFill="1" applyBorder="1" applyAlignment="1">
      <alignment horizontal="center" vertical="center" wrapText="1"/>
    </xf>
    <xf numFmtId="2" fontId="2" fillId="0" borderId="16" xfId="2" applyNumberFormat="1" applyFont="1" applyFill="1" applyBorder="1" applyAlignment="1">
      <alignment horizontal="center" vertical="center" wrapText="1"/>
    </xf>
    <xf numFmtId="43" fontId="5" fillId="0" borderId="3" xfId="1" applyFont="1" applyFill="1" applyBorder="1" applyAlignment="1">
      <alignment horizontal="center" vertical="center"/>
    </xf>
    <xf numFmtId="43" fontId="5" fillId="0" borderId="16" xfId="1" applyFont="1" applyFill="1" applyBorder="1" applyAlignment="1">
      <alignment horizontal="center" vertical="center"/>
    </xf>
    <xf numFmtId="4" fontId="14" fillId="0" borderId="3" xfId="3" applyNumberFormat="1" applyFont="1" applyBorder="1" applyAlignment="1">
      <alignment horizontal="right" vertical="center"/>
    </xf>
    <xf numFmtId="4" fontId="14" fillId="0" borderId="16" xfId="3" applyNumberFormat="1" applyFont="1" applyBorder="1" applyAlignment="1">
      <alignment horizontal="right" vertical="center"/>
    </xf>
  </cellXfs>
  <cellStyles count="5">
    <cellStyle name="เครื่องหมายจุลภาค" xfId="1" builtinId="3"/>
    <cellStyle name="จุลภาค 2" xfId="2"/>
    <cellStyle name="ปกติ" xfId="0" builtinId="0"/>
    <cellStyle name="ปกติ 2" xfId="3"/>
    <cellStyle name="เปอร์เซ็นต์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7AAD3"/>
    <pageSetUpPr fitToPage="1"/>
  </sheetPr>
  <dimension ref="A1:AA184"/>
  <sheetViews>
    <sheetView tabSelected="1" topLeftCell="A11" zoomScale="55" zoomScaleNormal="55" workbookViewId="0">
      <selection activeCell="P130" sqref="P130"/>
    </sheetView>
  </sheetViews>
  <sheetFormatPr defaultColWidth="9" defaultRowHeight="45.75" customHeight="1" x14ac:dyDescent="0.2"/>
  <cols>
    <col min="1" max="1" width="17.875" style="1" customWidth="1"/>
    <col min="2" max="2" width="21.125" style="3" customWidth="1"/>
    <col min="3" max="3" width="16.625" style="230" customWidth="1"/>
    <col min="4" max="4" width="22.375" style="3" customWidth="1"/>
    <col min="5" max="5" width="21" style="3" customWidth="1"/>
    <col min="6" max="6" width="17.625" style="191" customWidth="1"/>
    <col min="7" max="10" width="17.625" style="1" customWidth="1"/>
    <col min="11" max="11" width="19.25" style="1" customWidth="1"/>
    <col min="12" max="12" width="23.875" style="243" customWidth="1"/>
    <col min="13" max="18" width="18.75" style="1" customWidth="1"/>
    <col min="19" max="19" width="21" style="3" bestFit="1" customWidth="1"/>
    <col min="20" max="20" width="14.125" style="1" customWidth="1"/>
    <col min="21" max="21" width="11.625" style="1" customWidth="1"/>
    <col min="22" max="22" width="27.125" style="1" hidden="1" customWidth="1"/>
    <col min="23" max="23" width="20.375" style="1" hidden="1" customWidth="1"/>
    <col min="24" max="24" width="7.25" style="1" bestFit="1" customWidth="1"/>
    <col min="25" max="25" width="22.375" style="1" hidden="1" customWidth="1"/>
    <col min="26" max="26" width="25.125" style="1" hidden="1" customWidth="1"/>
    <col min="27" max="27" width="13.75" style="1" hidden="1" customWidth="1"/>
    <col min="28" max="16384" width="9" style="1"/>
  </cols>
  <sheetData>
    <row r="1" spans="1:27" ht="33" customHeight="1" x14ac:dyDescent="0.2">
      <c r="A1" s="460" t="s">
        <v>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1"/>
      <c r="N1" s="467"/>
      <c r="O1" s="467"/>
      <c r="P1" s="2"/>
      <c r="Q1" s="2"/>
      <c r="R1" s="2"/>
      <c r="T1" s="467"/>
      <c r="U1" s="467"/>
    </row>
    <row r="2" spans="1:27" ht="29.25" customHeight="1" x14ac:dyDescent="0.2">
      <c r="A2" s="468" t="s">
        <v>1</v>
      </c>
      <c r="B2" s="470" t="s">
        <v>2</v>
      </c>
      <c r="C2" s="471"/>
      <c r="D2" s="472" t="s">
        <v>3</v>
      </c>
      <c r="E2" s="473"/>
      <c r="F2" s="474" t="s">
        <v>4</v>
      </c>
      <c r="G2" s="475"/>
      <c r="H2" s="476" t="s">
        <v>5</v>
      </c>
      <c r="I2" s="477"/>
      <c r="J2" s="478" t="s">
        <v>83</v>
      </c>
      <c r="K2" s="479"/>
      <c r="L2" s="1"/>
      <c r="M2" s="4"/>
      <c r="N2" s="5"/>
      <c r="O2" s="2"/>
      <c r="P2" s="2"/>
      <c r="Q2" s="2"/>
      <c r="R2" s="2"/>
      <c r="T2" s="2"/>
      <c r="U2" s="2"/>
    </row>
    <row r="3" spans="1:27" ht="29.25" customHeight="1" x14ac:dyDescent="0.2">
      <c r="A3" s="469"/>
      <c r="B3" s="6" t="s">
        <v>6</v>
      </c>
      <c r="C3" s="6" t="s">
        <v>7</v>
      </c>
      <c r="D3" s="7" t="s">
        <v>6</v>
      </c>
      <c r="E3" s="7" t="s">
        <v>7</v>
      </c>
      <c r="F3" s="8" t="s">
        <v>6</v>
      </c>
      <c r="G3" s="6" t="s">
        <v>7</v>
      </c>
      <c r="H3" s="9" t="s">
        <v>6</v>
      </c>
      <c r="I3" s="9" t="s">
        <v>7</v>
      </c>
      <c r="J3" s="10" t="s">
        <v>6</v>
      </c>
      <c r="K3" s="11" t="s">
        <v>7</v>
      </c>
      <c r="L3" s="1"/>
      <c r="M3" s="12"/>
      <c r="N3" s="13"/>
      <c r="AA3" s="14"/>
    </row>
    <row r="4" spans="1:27" ht="29.25" customHeight="1" x14ac:dyDescent="0.2">
      <c r="A4" s="15" t="s">
        <v>8</v>
      </c>
      <c r="B4" s="8">
        <v>33</v>
      </c>
      <c r="C4" s="8">
        <v>38</v>
      </c>
      <c r="D4" s="16">
        <v>55</v>
      </c>
      <c r="E4" s="16">
        <v>61</v>
      </c>
      <c r="F4" s="17">
        <v>76</v>
      </c>
      <c r="G4" s="17">
        <v>81</v>
      </c>
      <c r="H4" s="9">
        <v>93</v>
      </c>
      <c r="I4" s="9">
        <v>100</v>
      </c>
      <c r="J4" s="18">
        <v>93</v>
      </c>
      <c r="K4" s="19">
        <v>100</v>
      </c>
      <c r="L4" s="1"/>
      <c r="M4" s="20"/>
      <c r="N4" s="21"/>
      <c r="O4" s="22"/>
      <c r="P4" s="22"/>
      <c r="Q4" s="22"/>
      <c r="R4" s="22"/>
      <c r="T4" s="22"/>
      <c r="U4" s="22"/>
    </row>
    <row r="5" spans="1:27" ht="29.25" customHeight="1" x14ac:dyDescent="0.2">
      <c r="A5" s="23" t="s">
        <v>9</v>
      </c>
      <c r="B5" s="8">
        <v>37</v>
      </c>
      <c r="C5" s="8">
        <v>38</v>
      </c>
      <c r="D5" s="24">
        <v>60</v>
      </c>
      <c r="E5" s="24">
        <v>61</v>
      </c>
      <c r="F5" s="25">
        <v>83</v>
      </c>
      <c r="G5" s="25">
        <v>84</v>
      </c>
      <c r="H5" s="9">
        <v>98</v>
      </c>
      <c r="I5" s="9">
        <v>100</v>
      </c>
      <c r="J5" s="26">
        <v>98</v>
      </c>
      <c r="K5" s="19">
        <v>100</v>
      </c>
      <c r="L5" s="1"/>
      <c r="M5" s="20"/>
      <c r="N5" s="21"/>
      <c r="O5" s="27"/>
      <c r="P5" s="27"/>
      <c r="Q5" s="27"/>
      <c r="R5" s="27"/>
      <c r="T5" s="27"/>
      <c r="U5" s="27"/>
    </row>
    <row r="6" spans="1:27" ht="29.25" customHeight="1" x14ac:dyDescent="0.2">
      <c r="A6" s="28" t="s">
        <v>10</v>
      </c>
      <c r="B6" s="29">
        <v>20</v>
      </c>
      <c r="C6" s="29">
        <v>36</v>
      </c>
      <c r="D6" s="30">
        <v>38</v>
      </c>
      <c r="E6" s="30">
        <v>59</v>
      </c>
      <c r="F6" s="31">
        <v>55</v>
      </c>
      <c r="G6" s="31">
        <v>69</v>
      </c>
      <c r="H6" s="9">
        <v>75</v>
      </c>
      <c r="I6" s="9">
        <v>100</v>
      </c>
      <c r="J6" s="32">
        <v>75</v>
      </c>
      <c r="K6" s="19">
        <v>100</v>
      </c>
      <c r="L6" s="1"/>
      <c r="M6" s="20"/>
      <c r="N6" s="21"/>
      <c r="O6" s="22"/>
      <c r="P6" s="22"/>
      <c r="Q6" s="22"/>
      <c r="R6" s="22"/>
      <c r="T6" s="22"/>
      <c r="U6" s="22"/>
    </row>
    <row r="7" spans="1:27" ht="35.25" customHeight="1" x14ac:dyDescent="0.2">
      <c r="A7" s="462" t="s">
        <v>11</v>
      </c>
      <c r="B7" s="462"/>
      <c r="C7" s="462"/>
      <c r="D7" s="462"/>
      <c r="E7" s="462"/>
      <c r="F7" s="462"/>
      <c r="G7" s="462"/>
      <c r="H7" s="462"/>
      <c r="I7" s="462"/>
      <c r="J7" s="462"/>
      <c r="K7" s="462"/>
      <c r="L7" s="462"/>
      <c r="M7" s="462"/>
      <c r="N7" s="462"/>
      <c r="O7" s="462"/>
      <c r="P7" s="33"/>
      <c r="Q7" s="33"/>
      <c r="R7" s="33"/>
      <c r="S7" s="463" t="s">
        <v>84</v>
      </c>
      <c r="T7" s="463"/>
      <c r="U7" s="464"/>
    </row>
    <row r="8" spans="1:27" s="12" customFormat="1" ht="88.5" customHeight="1" thickBot="1" x14ac:dyDescent="0.25">
      <c r="A8" s="34" t="s">
        <v>1</v>
      </c>
      <c r="B8" s="35" t="s">
        <v>12</v>
      </c>
      <c r="C8" s="483" t="s">
        <v>85</v>
      </c>
      <c r="D8" s="484"/>
      <c r="E8" s="35" t="s">
        <v>6</v>
      </c>
      <c r="F8" s="38" t="s">
        <v>15</v>
      </c>
      <c r="G8" s="39" t="s">
        <v>16</v>
      </c>
      <c r="H8" s="40" t="s">
        <v>17</v>
      </c>
      <c r="I8" s="41" t="s">
        <v>86</v>
      </c>
      <c r="J8" s="42" t="s">
        <v>17</v>
      </c>
      <c r="K8" s="43" t="s">
        <v>18</v>
      </c>
      <c r="L8" s="44" t="s">
        <v>87</v>
      </c>
      <c r="M8" s="38" t="s">
        <v>19</v>
      </c>
      <c r="N8" s="39" t="s">
        <v>16</v>
      </c>
      <c r="O8" s="40" t="s">
        <v>17</v>
      </c>
      <c r="P8" s="41" t="s">
        <v>86</v>
      </c>
      <c r="Q8" s="42" t="s">
        <v>17</v>
      </c>
      <c r="R8" s="43" t="s">
        <v>18</v>
      </c>
      <c r="S8" s="45" t="s">
        <v>20</v>
      </c>
      <c r="T8" s="46" t="s">
        <v>21</v>
      </c>
      <c r="U8" s="46" t="s">
        <v>22</v>
      </c>
      <c r="W8" s="47"/>
      <c r="Y8" s="480" t="s">
        <v>23</v>
      </c>
      <c r="Z8" s="480"/>
    </row>
    <row r="9" spans="1:27" ht="33" customHeight="1" thickBot="1" x14ac:dyDescent="0.25">
      <c r="A9" s="48" t="s">
        <v>24</v>
      </c>
      <c r="B9" s="49"/>
      <c r="C9" s="50"/>
      <c r="D9" s="51"/>
      <c r="E9" s="52"/>
      <c r="F9" s="50"/>
      <c r="G9" s="53"/>
      <c r="H9" s="54"/>
      <c r="I9" s="55"/>
      <c r="J9" s="56"/>
      <c r="K9" s="57"/>
      <c r="L9" s="58"/>
      <c r="M9" s="50"/>
      <c r="N9" s="50"/>
      <c r="O9" s="59"/>
      <c r="P9" s="60"/>
      <c r="Q9" s="60"/>
      <c r="R9" s="60"/>
      <c r="S9" s="49"/>
      <c r="T9" s="50"/>
      <c r="U9" s="50"/>
      <c r="W9" s="2" t="s">
        <v>25</v>
      </c>
      <c r="Y9" s="61" t="s">
        <v>26</v>
      </c>
      <c r="Z9" s="61" t="s">
        <v>27</v>
      </c>
    </row>
    <row r="10" spans="1:27" s="80" customFormat="1" ht="37.5" customHeight="1" thickBot="1" x14ac:dyDescent="0.25">
      <c r="A10" s="34" t="s">
        <v>8</v>
      </c>
      <c r="B10" s="408">
        <f>+B11+B12</f>
        <v>799409.32548589003</v>
      </c>
      <c r="C10" s="485">
        <f>+C11+C12</f>
        <v>70462.664109150006</v>
      </c>
      <c r="D10" s="486"/>
      <c r="E10" s="62">
        <f>+E11+E12</f>
        <v>729475.52410004009</v>
      </c>
      <c r="F10" s="63">
        <f>+E10*100/B10</f>
        <v>91.251815664854362</v>
      </c>
      <c r="G10" s="64">
        <v>93</v>
      </c>
      <c r="H10" s="65">
        <f>+F10-G10</f>
        <v>-1.7481843351456376</v>
      </c>
      <c r="I10" s="66">
        <v>93</v>
      </c>
      <c r="J10" s="67">
        <f>+F10-I10</f>
        <v>-1.7481843351456376</v>
      </c>
      <c r="K10" s="68">
        <f>+E10/Y10*100-100</f>
        <v>4.7540710412388165</v>
      </c>
      <c r="L10" s="69">
        <f>+L11+L12</f>
        <v>799938.18820919003</v>
      </c>
      <c r="M10" s="70">
        <f>+L10*100/B10</f>
        <v>100.0661566867485</v>
      </c>
      <c r="N10" s="64">
        <v>100</v>
      </c>
      <c r="O10" s="412">
        <f>+M10-N10</f>
        <v>6.6156686748499283E-2</v>
      </c>
      <c r="P10" s="71">
        <v>100</v>
      </c>
      <c r="Q10" s="72">
        <f>+M10-P10</f>
        <v>6.6156686748499283E-2</v>
      </c>
      <c r="R10" s="73">
        <f>+L10/Z10*100-100</f>
        <v>-5.3780687341915439</v>
      </c>
      <c r="S10" s="74">
        <f>+B10-L10</f>
        <v>-528.86272330000065</v>
      </c>
      <c r="T10" s="75"/>
      <c r="U10" s="75"/>
      <c r="V10" s="76"/>
      <c r="W10" s="77" t="e">
        <f>+#REF!+E10</f>
        <v>#REF!</v>
      </c>
      <c r="X10" s="78"/>
      <c r="Y10" s="79">
        <f>+Y11+Y12</f>
        <v>696369.61776202999</v>
      </c>
      <c r="Z10" s="79">
        <f>+Z11+Z12</f>
        <v>845404.63030925998</v>
      </c>
    </row>
    <row r="11" spans="1:27" s="95" customFormat="1" ht="37.5" customHeight="1" thickBot="1" x14ac:dyDescent="0.25">
      <c r="A11" s="81" t="s">
        <v>9</v>
      </c>
      <c r="B11" s="82">
        <v>434850.76097741001</v>
      </c>
      <c r="C11" s="487">
        <v>4706.7113569000003</v>
      </c>
      <c r="D11" s="488"/>
      <c r="E11" s="83">
        <v>431076.10213019</v>
      </c>
      <c r="F11" s="84">
        <f>+E11*100/B11</f>
        <v>99.13196452991464</v>
      </c>
      <c r="G11" s="85">
        <v>98</v>
      </c>
      <c r="H11" s="413">
        <f>+F11-G11</f>
        <v>1.1319645299146401</v>
      </c>
      <c r="I11" s="87">
        <v>98</v>
      </c>
      <c r="J11" s="147">
        <f>+F11-I11</f>
        <v>1.1319645299146401</v>
      </c>
      <c r="K11" s="89">
        <f>+E11/Y11*100-100</f>
        <v>2.9930258001464409</v>
      </c>
      <c r="L11" s="83">
        <v>435782.81348709</v>
      </c>
      <c r="M11" s="84">
        <f>+L11*100/B11</f>
        <v>100.21433847961656</v>
      </c>
      <c r="N11" s="85">
        <v>100</v>
      </c>
      <c r="O11" s="413">
        <f>+M11-N11</f>
        <v>0.21433847961655772</v>
      </c>
      <c r="P11" s="90">
        <v>100</v>
      </c>
      <c r="Q11" s="100">
        <f>+M11-P11</f>
        <v>0.21433847961655772</v>
      </c>
      <c r="R11" s="92">
        <f>+L11/Z11*100-100</f>
        <v>3.0550634241402861</v>
      </c>
      <c r="S11" s="93">
        <f>+B11-L11</f>
        <v>-932.0525096799829</v>
      </c>
      <c r="T11" s="75"/>
      <c r="U11" s="75"/>
      <c r="V11" s="94"/>
      <c r="W11" s="77" t="e">
        <f>+#REF!+E11</f>
        <v>#REF!</v>
      </c>
      <c r="Y11" s="96">
        <v>418548.82773001998</v>
      </c>
      <c r="Z11" s="97">
        <v>422864.04860434</v>
      </c>
    </row>
    <row r="12" spans="1:27" s="95" customFormat="1" ht="37.5" customHeight="1" thickBot="1" x14ac:dyDescent="0.25">
      <c r="A12" s="81" t="s">
        <v>10</v>
      </c>
      <c r="B12" s="82">
        <v>364558.56450848002</v>
      </c>
      <c r="C12" s="481">
        <v>65755.952752249999</v>
      </c>
      <c r="D12" s="482"/>
      <c r="E12" s="83">
        <v>298399.42196985002</v>
      </c>
      <c r="F12" s="84">
        <f>+E12*100/B12</f>
        <v>81.852259422891422</v>
      </c>
      <c r="G12" s="85">
        <v>75</v>
      </c>
      <c r="H12" s="413">
        <f>+F12-G12</f>
        <v>6.8522594228914215</v>
      </c>
      <c r="I12" s="87">
        <v>75</v>
      </c>
      <c r="J12" s="98">
        <f>+F12-I12</f>
        <v>6.8522594228914215</v>
      </c>
      <c r="K12" s="99">
        <f>+E12/Y12*100-100</f>
        <v>7.4071605424017974</v>
      </c>
      <c r="L12" s="83">
        <v>364155.37472209998</v>
      </c>
      <c r="M12" s="84">
        <f>+L12*100/B12</f>
        <v>99.889403287802708</v>
      </c>
      <c r="N12" s="85">
        <v>100</v>
      </c>
      <c r="O12" s="86">
        <f>+M12-N12</f>
        <v>-0.11059671219729239</v>
      </c>
      <c r="P12" s="90">
        <v>100</v>
      </c>
      <c r="Q12" s="91">
        <f>+M12-P12</f>
        <v>-0.11059671219729239</v>
      </c>
      <c r="R12" s="92">
        <f>+L12/Z12*100-100</f>
        <v>-13.817656696367493</v>
      </c>
      <c r="S12" s="93">
        <f>+B12-L12</f>
        <v>403.18978638004046</v>
      </c>
      <c r="T12" s="75"/>
      <c r="U12" s="75"/>
      <c r="V12" s="94"/>
      <c r="W12" s="77" t="e">
        <f>+#REF!+E12</f>
        <v>#REF!</v>
      </c>
      <c r="Y12" s="96">
        <v>277820.79003201</v>
      </c>
      <c r="Z12" s="97">
        <v>422540.58170491998</v>
      </c>
    </row>
    <row r="13" spans="1:27" ht="31.5" customHeight="1" x14ac:dyDescent="0.2">
      <c r="A13" s="465" t="s">
        <v>28</v>
      </c>
      <c r="B13" s="465"/>
      <c r="C13" s="465"/>
      <c r="D13" s="465"/>
      <c r="E13" s="465"/>
      <c r="F13" s="465"/>
      <c r="G13" s="465"/>
      <c r="H13" s="465"/>
      <c r="I13" s="465"/>
      <c r="J13" s="465"/>
      <c r="K13" s="465"/>
      <c r="L13" s="465"/>
      <c r="M13" s="465"/>
      <c r="N13" s="465"/>
      <c r="O13" s="465"/>
      <c r="P13" s="101"/>
      <c r="Q13" s="101"/>
      <c r="R13" s="101"/>
      <c r="S13" s="466" t="s">
        <v>84</v>
      </c>
      <c r="T13" s="466"/>
      <c r="U13" s="466"/>
    </row>
    <row r="14" spans="1:27" s="12" customFormat="1" ht="92.25" customHeight="1" thickBot="1" x14ac:dyDescent="0.25">
      <c r="A14" s="34" t="s">
        <v>1</v>
      </c>
      <c r="B14" s="102" t="s">
        <v>12</v>
      </c>
      <c r="C14" s="36" t="s">
        <v>13</v>
      </c>
      <c r="D14" s="37" t="s">
        <v>14</v>
      </c>
      <c r="E14" s="35" t="s">
        <v>6</v>
      </c>
      <c r="F14" s="38" t="s">
        <v>15</v>
      </c>
      <c r="G14" s="39" t="s">
        <v>16</v>
      </c>
      <c r="H14" s="40" t="s">
        <v>17</v>
      </c>
      <c r="I14" s="41" t="s">
        <v>86</v>
      </c>
      <c r="J14" s="42" t="s">
        <v>17</v>
      </c>
      <c r="K14" s="43" t="s">
        <v>18</v>
      </c>
      <c r="L14" s="44" t="s">
        <v>87</v>
      </c>
      <c r="M14" s="38" t="s">
        <v>19</v>
      </c>
      <c r="N14" s="39" t="s">
        <v>16</v>
      </c>
      <c r="O14" s="40" t="s">
        <v>17</v>
      </c>
      <c r="P14" s="41" t="s">
        <v>86</v>
      </c>
      <c r="Q14" s="42" t="s">
        <v>17</v>
      </c>
      <c r="R14" s="43" t="s">
        <v>18</v>
      </c>
      <c r="S14" s="103" t="s">
        <v>20</v>
      </c>
      <c r="T14" s="104" t="s">
        <v>21</v>
      </c>
      <c r="U14" s="46" t="s">
        <v>22</v>
      </c>
      <c r="W14" s="47" t="s">
        <v>29</v>
      </c>
      <c r="Y14" s="480" t="s">
        <v>23</v>
      </c>
      <c r="Z14" s="480"/>
    </row>
    <row r="15" spans="1:27" ht="33" customHeight="1" thickBot="1" x14ac:dyDescent="0.25">
      <c r="A15" s="105" t="s">
        <v>30</v>
      </c>
      <c r="B15" s="106"/>
      <c r="C15" s="107"/>
      <c r="D15" s="108"/>
      <c r="E15" s="109"/>
      <c r="F15" s="107"/>
      <c r="G15" s="110"/>
      <c r="H15" s="111"/>
      <c r="I15" s="110"/>
      <c r="J15" s="111"/>
      <c r="K15" s="112"/>
      <c r="L15" s="113"/>
      <c r="M15" s="114"/>
      <c r="N15" s="114"/>
      <c r="O15" s="115"/>
      <c r="P15" s="114"/>
      <c r="Q15" s="116"/>
      <c r="R15" s="112"/>
      <c r="S15" s="117"/>
      <c r="T15" s="117"/>
      <c r="U15" s="118"/>
      <c r="Y15" s="61" t="s">
        <v>26</v>
      </c>
      <c r="Z15" s="61" t="s">
        <v>27</v>
      </c>
    </row>
    <row r="16" spans="1:27" s="5" customFormat="1" ht="42.75" customHeight="1" thickBot="1" x14ac:dyDescent="0.25">
      <c r="A16" s="119" t="s">
        <v>8</v>
      </c>
      <c r="B16" s="120">
        <f>+B17+B18</f>
        <v>37356647030.559998</v>
      </c>
      <c r="C16" s="121">
        <f>+C17+C18</f>
        <v>437639886.46999997</v>
      </c>
      <c r="D16" s="122">
        <f>+D17+D18</f>
        <v>1646976276.0200005</v>
      </c>
      <c r="E16" s="122">
        <f>+E17+E18</f>
        <v>35301149959.669998</v>
      </c>
      <c r="F16" s="123">
        <f>+E16*100/B16</f>
        <v>94.497640355119458</v>
      </c>
      <c r="G16" s="124">
        <v>93</v>
      </c>
      <c r="H16" s="161">
        <f>+F16-G16</f>
        <v>1.4976403551194579</v>
      </c>
      <c r="I16" s="66">
        <v>93</v>
      </c>
      <c r="J16" s="125">
        <f>+F16-I16</f>
        <v>1.4976403551194579</v>
      </c>
      <c r="K16" s="126">
        <f>+E16/Y16*100-100</f>
        <v>3.7216099532095086</v>
      </c>
      <c r="L16" s="127">
        <f>+L17+L18</f>
        <v>37385766122.160004</v>
      </c>
      <c r="M16" s="128">
        <f>+L16*100/B16</f>
        <v>100.07794888972821</v>
      </c>
      <c r="N16" s="129">
        <v>100</v>
      </c>
      <c r="O16" s="414">
        <f>+M16-N16</f>
        <v>7.7948889728205017E-2</v>
      </c>
      <c r="P16" s="130">
        <v>100</v>
      </c>
      <c r="Q16" s="131">
        <f>+M16-P16</f>
        <v>7.7948889728205017E-2</v>
      </c>
      <c r="R16" s="415">
        <f>+L16/Z16*100-100</f>
        <v>-3.5741646973603451</v>
      </c>
      <c r="S16" s="132">
        <f>+B16-L16</f>
        <v>-29119091.600006104</v>
      </c>
      <c r="T16" s="133">
        <v>7</v>
      </c>
      <c r="U16" s="75">
        <v>27</v>
      </c>
      <c r="V16" s="134">
        <f>+C16+E16</f>
        <v>35738789846.139999</v>
      </c>
      <c r="W16" s="135" t="s">
        <v>31</v>
      </c>
      <c r="X16" s="136"/>
      <c r="Y16" s="416">
        <f>+Y17+Y18</f>
        <v>34034517952.040001</v>
      </c>
      <c r="Z16" s="137">
        <f>+Z17+Z18</f>
        <v>38771524254.699997</v>
      </c>
    </row>
    <row r="17" spans="1:27" ht="42.75" customHeight="1" x14ac:dyDescent="0.2">
      <c r="A17" s="139" t="s">
        <v>9</v>
      </c>
      <c r="B17" s="140">
        <v>23931376341.580002</v>
      </c>
      <c r="C17" s="141">
        <v>9367999.3300000001</v>
      </c>
      <c r="D17" s="142">
        <v>94826654.129999995</v>
      </c>
      <c r="E17" s="143">
        <v>23861996489.02</v>
      </c>
      <c r="F17" s="144">
        <f>+E17*100/B17</f>
        <v>99.71008833102735</v>
      </c>
      <c r="G17" s="145">
        <v>98</v>
      </c>
      <c r="H17" s="409">
        <f>+F17-G17</f>
        <v>1.7100883310273503</v>
      </c>
      <c r="I17" s="87">
        <v>98</v>
      </c>
      <c r="J17" s="147">
        <f>+F17-I17</f>
        <v>1.7100883310273503</v>
      </c>
      <c r="K17" s="126">
        <f>+E17/Y17*100-100</f>
        <v>1.7483139237439929</v>
      </c>
      <c r="L17" s="148">
        <v>23966191142.480003</v>
      </c>
      <c r="M17" s="144">
        <f>+L17*100/B17</f>
        <v>100.14547763740406</v>
      </c>
      <c r="N17" s="145">
        <v>100</v>
      </c>
      <c r="O17" s="417">
        <f>+M17-N17</f>
        <v>0.14547763740405628</v>
      </c>
      <c r="P17" s="90">
        <v>100</v>
      </c>
      <c r="Q17" s="150">
        <f>+M17-P17</f>
        <v>0.14547763740405628</v>
      </c>
      <c r="R17" s="151">
        <f>+L17/Z17*100-100</f>
        <v>1.7460693383636965</v>
      </c>
      <c r="S17" s="152">
        <f>+B17-L17</f>
        <v>-34814800.900001526</v>
      </c>
      <c r="T17" s="133">
        <v>27</v>
      </c>
      <c r="U17" s="75">
        <v>55</v>
      </c>
      <c r="V17" s="134" t="e">
        <f>+#REF!+E17</f>
        <v>#REF!</v>
      </c>
      <c r="W17" s="47" t="s">
        <v>32</v>
      </c>
      <c r="Y17" s="418">
        <v>23451982218.5</v>
      </c>
      <c r="Z17" s="148">
        <v>23554906148.540001</v>
      </c>
    </row>
    <row r="18" spans="1:27" ht="42.75" customHeight="1" x14ac:dyDescent="0.2">
      <c r="A18" s="153" t="s">
        <v>10</v>
      </c>
      <c r="B18" s="154">
        <v>13425270688.98</v>
      </c>
      <c r="C18" s="141">
        <v>428271887.13999999</v>
      </c>
      <c r="D18" s="142">
        <v>1552149621.8900003</v>
      </c>
      <c r="E18" s="143">
        <v>11439153470.650002</v>
      </c>
      <c r="F18" s="144">
        <f>+E18*100/B18</f>
        <v>85.20612906553697</v>
      </c>
      <c r="G18" s="145">
        <v>75</v>
      </c>
      <c r="H18" s="409">
        <f>+F18-G18</f>
        <v>10.20612906553697</v>
      </c>
      <c r="I18" s="87">
        <v>75</v>
      </c>
      <c r="J18" s="147">
        <f>+F18-I18</f>
        <v>10.20612906553697</v>
      </c>
      <c r="K18" s="126">
        <f t="shared" ref="K18" si="0">+E18/Y18*100-100</f>
        <v>8.0946359046543108</v>
      </c>
      <c r="L18" s="148">
        <v>13419574979.68</v>
      </c>
      <c r="M18" s="144">
        <f>+L18*100/B18</f>
        <v>99.957574715386002</v>
      </c>
      <c r="N18" s="145">
        <v>100</v>
      </c>
      <c r="O18" s="149">
        <f>+M18-N18</f>
        <v>-4.242528461399786E-2</v>
      </c>
      <c r="P18" s="90">
        <v>100</v>
      </c>
      <c r="Q18" s="160">
        <f>+M18-P18</f>
        <v>-4.242528461399786E-2</v>
      </c>
      <c r="R18" s="419">
        <f>+L18/Z18*100-100</f>
        <v>-11.809740600327743</v>
      </c>
      <c r="S18" s="152">
        <f>+B18-L18</f>
        <v>5695709.2999992371</v>
      </c>
      <c r="T18" s="133">
        <v>24</v>
      </c>
      <c r="U18" s="75">
        <v>20</v>
      </c>
      <c r="V18" s="134" t="e">
        <f>+#REF!+E18</f>
        <v>#REF!</v>
      </c>
      <c r="W18" s="47"/>
      <c r="Y18" s="418">
        <v>10582535733.540001</v>
      </c>
      <c r="Z18" s="148">
        <v>15216618106.16</v>
      </c>
    </row>
    <row r="19" spans="1:27" ht="42.75" customHeight="1" x14ac:dyDescent="0.2">
      <c r="A19" s="410" t="s">
        <v>33</v>
      </c>
      <c r="B19" s="154">
        <f>B18-B20</f>
        <v>13274014017.84</v>
      </c>
      <c r="C19" s="154">
        <f>C18-C20</f>
        <v>355442964.07999998</v>
      </c>
      <c r="D19" s="154">
        <f>D18-D20</f>
        <v>1545095528.7700005</v>
      </c>
      <c r="E19" s="154">
        <f>E18-E20</f>
        <v>11367983036.920002</v>
      </c>
      <c r="F19" s="144">
        <f>+E19*100/B19</f>
        <v>85.640884676192655</v>
      </c>
      <c r="G19" s="145">
        <v>75</v>
      </c>
      <c r="H19" s="409">
        <f>+F19-G19</f>
        <v>10.640884676192655</v>
      </c>
      <c r="I19" s="87">
        <v>75</v>
      </c>
      <c r="J19" s="147">
        <f>+F19-I19</f>
        <v>10.640884676192655</v>
      </c>
      <c r="K19" s="155"/>
      <c r="L19" s="156">
        <f>L18-L20</f>
        <v>13268521529.77</v>
      </c>
      <c r="M19" s="144">
        <f>+L19*100/B19</f>
        <v>99.958622251998392</v>
      </c>
      <c r="N19" s="145">
        <v>100</v>
      </c>
      <c r="O19" s="149">
        <f>+M19-N19</f>
        <v>-4.1377748001607983E-2</v>
      </c>
      <c r="P19" s="90">
        <v>100</v>
      </c>
      <c r="Q19" s="160">
        <f>+M19-P19</f>
        <v>-4.1377748001607983E-2</v>
      </c>
      <c r="R19" s="157"/>
      <c r="S19" s="152">
        <f>+B19-L19</f>
        <v>5492488.0699996948</v>
      </c>
      <c r="T19" s="133"/>
      <c r="U19" s="75"/>
      <c r="V19" s="158"/>
      <c r="W19" s="47"/>
      <c r="Y19" s="159"/>
      <c r="Z19" s="14"/>
      <c r="AA19" s="138"/>
    </row>
    <row r="20" spans="1:27" ht="42.75" hidden="1" customHeight="1" x14ac:dyDescent="0.2">
      <c r="A20" s="411" t="s">
        <v>34</v>
      </c>
      <c r="B20" s="420">
        <v>151256671.13999999</v>
      </c>
      <c r="C20" s="421">
        <v>72828923.060000002</v>
      </c>
      <c r="D20" s="420">
        <v>7054093.1199999955</v>
      </c>
      <c r="E20" s="422">
        <v>71170433.730000004</v>
      </c>
      <c r="F20" s="423">
        <f>+E20*100/B20</f>
        <v>47.052756875844601</v>
      </c>
      <c r="G20" s="424">
        <v>75</v>
      </c>
      <c r="H20" s="146">
        <f>+F20-G20</f>
        <v>-27.947243124155399</v>
      </c>
      <c r="I20" s="87">
        <v>68</v>
      </c>
      <c r="J20" s="88">
        <f>+F20-I20</f>
        <v>-20.947243124155399</v>
      </c>
      <c r="K20" s="155"/>
      <c r="L20" s="148">
        <v>151053449.91</v>
      </c>
      <c r="M20" s="144">
        <f>+L20*100/B20</f>
        <v>99.865644782165091</v>
      </c>
      <c r="N20" s="145">
        <v>100</v>
      </c>
      <c r="O20" s="149">
        <f>+M20-N20</f>
        <v>-0.13435521783490856</v>
      </c>
      <c r="P20" s="90">
        <v>89</v>
      </c>
      <c r="Q20" s="160">
        <f>+M20-P20</f>
        <v>10.865644782165091</v>
      </c>
      <c r="R20" s="157"/>
      <c r="S20" s="152">
        <f>+B20-L20</f>
        <v>203221.22999998927</v>
      </c>
      <c r="T20" s="133"/>
      <c r="U20" s="75"/>
      <c r="V20" s="158"/>
      <c r="W20" s="47"/>
      <c r="Y20" s="164">
        <v>23554.906148540002</v>
      </c>
      <c r="Z20" s="425">
        <f>+Y20*1000000</f>
        <v>23554906148.540001</v>
      </c>
      <c r="AA20" s="138"/>
    </row>
    <row r="21" spans="1:27" s="164" customFormat="1" ht="36" customHeight="1" x14ac:dyDescent="0.2">
      <c r="A21" s="457" t="s">
        <v>35</v>
      </c>
      <c r="B21" s="458"/>
      <c r="C21" s="458"/>
      <c r="D21" s="458"/>
      <c r="E21" s="458"/>
      <c r="F21" s="458"/>
      <c r="G21" s="458"/>
      <c r="H21" s="458"/>
      <c r="I21" s="458"/>
      <c r="J21" s="458"/>
      <c r="K21" s="458"/>
      <c r="L21" s="162"/>
      <c r="M21" s="162"/>
      <c r="N21" s="162"/>
      <c r="O21" s="162"/>
      <c r="P21" s="162"/>
      <c r="Q21" s="162"/>
      <c r="R21" s="162"/>
      <c r="S21" s="163"/>
      <c r="T21" s="162"/>
      <c r="U21" s="162"/>
      <c r="W21" s="165"/>
      <c r="Z21" s="425"/>
    </row>
    <row r="22" spans="1:27" s="178" customFormat="1" ht="86.1" customHeight="1" x14ac:dyDescent="0.2">
      <c r="A22" s="166" t="s">
        <v>1</v>
      </c>
      <c r="B22" s="167" t="s">
        <v>12</v>
      </c>
      <c r="C22" s="168" t="s">
        <v>36</v>
      </c>
      <c r="D22" s="169" t="s">
        <v>37</v>
      </c>
      <c r="E22" s="167" t="s">
        <v>6</v>
      </c>
      <c r="F22" s="170" t="s">
        <v>15</v>
      </c>
      <c r="G22" s="171" t="s">
        <v>38</v>
      </c>
      <c r="H22" s="170" t="s">
        <v>19</v>
      </c>
      <c r="I22" s="172" t="s">
        <v>39</v>
      </c>
      <c r="J22" s="173" t="s">
        <v>40</v>
      </c>
      <c r="K22" s="173" t="s">
        <v>41</v>
      </c>
      <c r="L22" s="174"/>
      <c r="M22" s="174"/>
      <c r="N22" s="174"/>
      <c r="O22" s="175"/>
      <c r="P22" s="175"/>
      <c r="Q22" s="175"/>
      <c r="R22" s="176"/>
      <c r="S22" s="177"/>
      <c r="T22" s="177"/>
      <c r="U22" s="177"/>
      <c r="W22" s="178">
        <v>12</v>
      </c>
      <c r="Z22" s="2"/>
    </row>
    <row r="23" spans="1:27" s="2" customFormat="1" ht="60" customHeight="1" x14ac:dyDescent="0.2">
      <c r="A23" s="179" t="s">
        <v>42</v>
      </c>
      <c r="B23" s="180">
        <v>4641335547.9099998</v>
      </c>
      <c r="C23" s="180">
        <v>23898699.75</v>
      </c>
      <c r="D23" s="181">
        <v>69308250.780000001</v>
      </c>
      <c r="E23" s="180">
        <v>4485730117.1399994</v>
      </c>
      <c r="F23" s="182">
        <f>+E23*100/B23</f>
        <v>96.647399672706925</v>
      </c>
      <c r="G23" s="183">
        <f>+D23+E23+C23</f>
        <v>4578937067.6699991</v>
      </c>
      <c r="H23" s="182">
        <f>+G23*100/B23</f>
        <v>98.655592132999331</v>
      </c>
      <c r="I23" s="183">
        <v>12629420.929999998</v>
      </c>
      <c r="J23" s="183">
        <v>49769059.310000971</v>
      </c>
      <c r="K23" s="184">
        <f>+B23-E23</f>
        <v>155605430.77000046</v>
      </c>
      <c r="L23" s="174"/>
      <c r="M23" s="185"/>
      <c r="N23" s="186"/>
      <c r="O23" s="187"/>
      <c r="P23" s="187"/>
      <c r="Q23" s="187"/>
      <c r="R23" s="187"/>
      <c r="S23" s="187"/>
      <c r="T23" s="159"/>
      <c r="U23" s="188"/>
      <c r="W23" s="189">
        <f>C23+D23+O23+S23</f>
        <v>93206950.530000001</v>
      </c>
      <c r="X23" s="190"/>
    </row>
    <row r="24" spans="1:27" s="2" customFormat="1" ht="60" customHeight="1" x14ac:dyDescent="0.2">
      <c r="A24" s="179" t="s">
        <v>43</v>
      </c>
      <c r="B24" s="180">
        <v>1671654943.8</v>
      </c>
      <c r="C24" s="180">
        <v>1497391.72</v>
      </c>
      <c r="D24" s="181">
        <v>192130.37</v>
      </c>
      <c r="E24" s="180">
        <v>1665851195.3400004</v>
      </c>
      <c r="F24" s="182">
        <f>+E24*100/B24</f>
        <v>99.652814207769069</v>
      </c>
      <c r="G24" s="183">
        <f>+D24+E24+C24</f>
        <v>1667540717.4300003</v>
      </c>
      <c r="H24" s="182">
        <f>+G24*100/B24</f>
        <v>99.753883037569508</v>
      </c>
      <c r="I24" s="183">
        <v>48268.009999999995</v>
      </c>
      <c r="J24" s="183">
        <v>4065958.3599997759</v>
      </c>
      <c r="K24" s="184">
        <f>+B24-E24</f>
        <v>5803748.4599995613</v>
      </c>
      <c r="L24" s="174"/>
      <c r="M24" s="185"/>
      <c r="N24" s="186"/>
      <c r="O24" s="187"/>
      <c r="P24" s="187"/>
      <c r="Q24" s="187"/>
      <c r="R24" s="187"/>
      <c r="S24" s="187"/>
      <c r="T24" s="159"/>
      <c r="U24" s="188"/>
      <c r="W24" s="189"/>
      <c r="X24" s="190"/>
    </row>
    <row r="25" spans="1:27" s="192" customFormat="1" ht="27" customHeight="1" x14ac:dyDescent="0.25">
      <c r="A25" s="459" t="s">
        <v>44</v>
      </c>
      <c r="B25" s="459"/>
      <c r="C25" s="459"/>
      <c r="D25" s="459"/>
      <c r="E25" s="459"/>
      <c r="F25" s="459"/>
      <c r="G25" s="459"/>
      <c r="H25" s="459"/>
      <c r="I25" s="459"/>
      <c r="J25" s="459"/>
      <c r="K25" s="459"/>
      <c r="L25" s="459"/>
      <c r="M25" s="459"/>
      <c r="N25" s="459"/>
      <c r="O25" s="459"/>
      <c r="P25" s="459"/>
      <c r="Q25" s="459"/>
      <c r="R25" s="459"/>
      <c r="S25" s="459"/>
      <c r="T25" s="459"/>
      <c r="U25" s="459"/>
      <c r="W25" s="193">
        <f>D23+E23</f>
        <v>4555038367.9199991</v>
      </c>
    </row>
    <row r="26" spans="1:27" ht="36" hidden="1" customHeight="1" x14ac:dyDescent="0.2">
      <c r="A26" s="460" t="s">
        <v>45</v>
      </c>
      <c r="B26" s="460"/>
      <c r="C26" s="460"/>
      <c r="D26" s="460"/>
      <c r="E26" s="460"/>
      <c r="F26" s="460"/>
      <c r="G26" s="460"/>
      <c r="H26" s="460"/>
      <c r="I26" s="460"/>
      <c r="J26" s="460"/>
      <c r="K26" s="460"/>
      <c r="L26" s="460"/>
      <c r="M26" s="460"/>
      <c r="N26" s="460"/>
      <c r="O26" s="460"/>
      <c r="P26" s="461" t="s">
        <v>46</v>
      </c>
      <c r="Q26" s="461"/>
      <c r="R26" s="461"/>
      <c r="S26" s="461"/>
      <c r="T26" s="461"/>
      <c r="U26" s="461"/>
    </row>
    <row r="27" spans="1:27" s="204" customFormat="1" ht="45.75" hidden="1" customHeight="1" x14ac:dyDescent="0.2">
      <c r="A27" s="194" t="s">
        <v>47</v>
      </c>
      <c r="B27" s="195"/>
      <c r="C27" s="196"/>
      <c r="D27" s="197"/>
      <c r="E27" s="198"/>
      <c r="F27" s="196"/>
      <c r="G27" s="199"/>
      <c r="H27" s="200"/>
      <c r="I27" s="199"/>
      <c r="J27" s="200"/>
      <c r="K27" s="199"/>
      <c r="L27" s="197"/>
      <c r="M27" s="196"/>
      <c r="N27" s="196"/>
      <c r="O27" s="201"/>
      <c r="P27" s="196"/>
      <c r="Q27" s="202"/>
      <c r="R27" s="196"/>
      <c r="S27" s="197"/>
      <c r="T27" s="197"/>
      <c r="U27" s="203"/>
    </row>
    <row r="28" spans="1:27" ht="70.5" hidden="1" customHeight="1" x14ac:dyDescent="0.2">
      <c r="A28" s="205" t="s">
        <v>1</v>
      </c>
      <c r="B28" s="206" t="s">
        <v>12</v>
      </c>
      <c r="C28" s="207" t="s">
        <v>13</v>
      </c>
      <c r="D28" s="208" t="s">
        <v>14</v>
      </c>
      <c r="E28" s="209" t="s">
        <v>6</v>
      </c>
      <c r="F28" s="210" t="s">
        <v>15</v>
      </c>
      <c r="G28" s="211" t="s">
        <v>48</v>
      </c>
      <c r="H28" s="212" t="s">
        <v>17</v>
      </c>
      <c r="I28" s="213" t="s">
        <v>49</v>
      </c>
      <c r="J28" s="214" t="s">
        <v>17</v>
      </c>
      <c r="K28" s="215"/>
      <c r="L28" s="171" t="s">
        <v>38</v>
      </c>
      <c r="M28" s="210" t="s">
        <v>19</v>
      </c>
      <c r="N28" s="211" t="s">
        <v>48</v>
      </c>
      <c r="O28" s="216" t="s">
        <v>17</v>
      </c>
      <c r="P28" s="213" t="s">
        <v>49</v>
      </c>
      <c r="Q28" s="214" t="s">
        <v>17</v>
      </c>
      <c r="R28" s="215"/>
      <c r="S28" s="217" t="s">
        <v>20</v>
      </c>
      <c r="T28" s="218" t="s">
        <v>21</v>
      </c>
      <c r="U28" s="219" t="s">
        <v>22</v>
      </c>
    </row>
    <row r="29" spans="1:27" s="230" customFormat="1" ht="45.75" hidden="1" customHeight="1" x14ac:dyDescent="0.2">
      <c r="A29" s="220" t="s">
        <v>8</v>
      </c>
      <c r="B29" s="120">
        <f>+B30+B31</f>
        <v>702965800.00000024</v>
      </c>
      <c r="C29" s="121">
        <f>+C30+C31</f>
        <v>0</v>
      </c>
      <c r="D29" s="221">
        <f>+D30+D31</f>
        <v>340116220.89999998</v>
      </c>
      <c r="E29" s="122">
        <f>+E30+E31</f>
        <v>73892256.460000008</v>
      </c>
      <c r="F29" s="123">
        <f>+E29*100/B29</f>
        <v>10.511500909432575</v>
      </c>
      <c r="G29" s="124">
        <v>75</v>
      </c>
      <c r="H29" s="222">
        <f>+F29-G29</f>
        <v>-64.48849909056743</v>
      </c>
      <c r="I29" s="66">
        <v>75</v>
      </c>
      <c r="J29" s="223">
        <f>+F29-I29</f>
        <v>-64.48849909056743</v>
      </c>
      <c r="K29" s="224"/>
      <c r="L29" s="225">
        <f>+L30+L31</f>
        <v>414008477.36000001</v>
      </c>
      <c r="M29" s="123">
        <f>+L29*100/B29</f>
        <v>58.894540439947413</v>
      </c>
      <c r="N29" s="124">
        <v>80</v>
      </c>
      <c r="O29" s="226">
        <f>+M29-N29</f>
        <v>-21.105459560052587</v>
      </c>
      <c r="P29" s="71">
        <v>80</v>
      </c>
      <c r="Q29" s="227">
        <f>+M29-P29</f>
        <v>-21.105459560052587</v>
      </c>
      <c r="R29" s="228"/>
      <c r="S29" s="229">
        <f>+B29-L29</f>
        <v>288957322.64000022</v>
      </c>
      <c r="T29" s="75"/>
      <c r="U29" s="75"/>
      <c r="V29" s="1"/>
      <c r="W29" s="1"/>
      <c r="X29" s="1"/>
    </row>
    <row r="30" spans="1:27" ht="45.75" hidden="1" customHeight="1" x14ac:dyDescent="0.2">
      <c r="A30" s="231" t="s">
        <v>9</v>
      </c>
      <c r="B30" s="140">
        <v>241684900.00000009</v>
      </c>
      <c r="C30" s="232">
        <v>0</v>
      </c>
      <c r="D30" s="233">
        <v>31996396.899999999</v>
      </c>
      <c r="E30" s="143">
        <v>63592686.460000001</v>
      </c>
      <c r="F30" s="144">
        <f>+E30*100/B30</f>
        <v>26.312229874518422</v>
      </c>
      <c r="G30" s="145">
        <v>80</v>
      </c>
      <c r="H30" s="234">
        <f>+F30-G30</f>
        <v>-53.687770125481578</v>
      </c>
      <c r="I30" s="87">
        <v>80</v>
      </c>
      <c r="J30" s="235">
        <f>+F30-I30</f>
        <v>-53.687770125481578</v>
      </c>
      <c r="K30" s="236"/>
      <c r="L30" s="148">
        <v>95589083.359999999</v>
      </c>
      <c r="M30" s="144">
        <f>+L30*100/B30</f>
        <v>39.551119395543523</v>
      </c>
      <c r="N30" s="145">
        <v>81</v>
      </c>
      <c r="O30" s="237">
        <f>+M30-N30</f>
        <v>-41.448880604456477</v>
      </c>
      <c r="P30" s="90">
        <v>81</v>
      </c>
      <c r="Q30" s="238">
        <f>+M30-P30</f>
        <v>-41.448880604456477</v>
      </c>
      <c r="R30" s="239"/>
      <c r="S30" s="152">
        <f>+B30-L30</f>
        <v>146095816.6400001</v>
      </c>
      <c r="T30" s="133"/>
      <c r="U30" s="75"/>
    </row>
    <row r="31" spans="1:27" s="230" customFormat="1" ht="45.75" hidden="1" customHeight="1" x14ac:dyDescent="0.2">
      <c r="A31" s="240" t="s">
        <v>10</v>
      </c>
      <c r="B31" s="154">
        <v>461280900.00000012</v>
      </c>
      <c r="C31" s="232">
        <v>0</v>
      </c>
      <c r="D31" s="233">
        <v>308119824</v>
      </c>
      <c r="E31" s="143">
        <v>10299570</v>
      </c>
      <c r="F31" s="144">
        <f>+E31*100/B31</f>
        <v>2.23281952493589</v>
      </c>
      <c r="G31" s="145">
        <v>54</v>
      </c>
      <c r="H31" s="234">
        <f>+F31-G31</f>
        <v>-51.767180475064109</v>
      </c>
      <c r="I31" s="87">
        <v>54</v>
      </c>
      <c r="J31" s="235">
        <f>+F31-I31</f>
        <v>-51.767180475064109</v>
      </c>
      <c r="K31" s="236"/>
      <c r="L31" s="148">
        <v>318419394</v>
      </c>
      <c r="M31" s="144">
        <f>+L31*100/B31</f>
        <v>69.029390551397185</v>
      </c>
      <c r="N31" s="145">
        <v>77</v>
      </c>
      <c r="O31" s="237">
        <f>+M31-N31</f>
        <v>-7.970609448602815</v>
      </c>
      <c r="P31" s="90">
        <v>77</v>
      </c>
      <c r="Q31" s="238">
        <f>+M31-P31</f>
        <v>-7.970609448602815</v>
      </c>
      <c r="R31" s="239"/>
      <c r="S31" s="152">
        <f>+B31-L31</f>
        <v>142861506.00000012</v>
      </c>
      <c r="T31" s="133"/>
      <c r="U31" s="75"/>
      <c r="V31" s="1"/>
      <c r="W31" s="1"/>
      <c r="X31" s="1"/>
    </row>
    <row r="32" spans="1:27" s="230" customFormat="1" ht="21" hidden="1" customHeight="1" x14ac:dyDescent="0.25">
      <c r="A32" s="456" t="s">
        <v>44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6"/>
      <c r="T32" s="456"/>
      <c r="U32" s="456"/>
    </row>
    <row r="33" spans="1:21" s="230" customFormat="1" ht="45.75" hidden="1" customHeight="1" thickBot="1" x14ac:dyDescent="0.2">
      <c r="A33" s="1"/>
      <c r="B33" s="159"/>
      <c r="C33" s="241"/>
      <c r="D33" s="159"/>
      <c r="E33" s="242"/>
      <c r="F33" s="1"/>
      <c r="G33" s="1"/>
      <c r="H33" s="243"/>
      <c r="I33" s="243"/>
      <c r="J33" s="243"/>
      <c r="K33" s="243"/>
      <c r="L33" s="1"/>
      <c r="M33" s="1"/>
      <c r="N33" s="1"/>
      <c r="O33" s="3"/>
      <c r="P33" s="3"/>
      <c r="Q33" s="3"/>
      <c r="R33" s="3"/>
      <c r="S33" s="1"/>
      <c r="T33" s="1"/>
    </row>
    <row r="34" spans="1:21" s="230" customFormat="1" ht="45.75" hidden="1" customHeight="1" x14ac:dyDescent="0.2">
      <c r="A34" s="447" t="s">
        <v>1</v>
      </c>
      <c r="B34" s="429" t="s">
        <v>12</v>
      </c>
      <c r="C34" s="432" t="s">
        <v>50</v>
      </c>
      <c r="D34" s="244"/>
      <c r="E34" s="245"/>
      <c r="F34" s="244"/>
      <c r="G34" s="1"/>
      <c r="H34" s="1"/>
      <c r="I34" s="1"/>
      <c r="J34" s="1"/>
      <c r="K34" s="1"/>
      <c r="L34" s="243"/>
      <c r="M34" s="1"/>
      <c r="N34" s="1"/>
      <c r="O34" s="1"/>
      <c r="P34" s="1"/>
      <c r="Q34" s="1"/>
      <c r="R34" s="1"/>
      <c r="S34" s="3"/>
      <c r="T34" s="1"/>
      <c r="U34" s="1"/>
    </row>
    <row r="35" spans="1:21" s="230" customFormat="1" ht="45.75" hidden="1" customHeight="1" thickBot="1" x14ac:dyDescent="0.25">
      <c r="A35" s="449"/>
      <c r="B35" s="431"/>
      <c r="C35" s="434"/>
      <c r="D35" s="246"/>
      <c r="E35" s="247"/>
      <c r="F35" s="246"/>
      <c r="G35" s="1"/>
      <c r="H35" s="1"/>
      <c r="I35" s="1"/>
      <c r="J35" s="1"/>
      <c r="K35" s="1"/>
      <c r="L35" s="243"/>
      <c r="M35" s="1"/>
      <c r="N35" s="1"/>
      <c r="O35" s="1"/>
      <c r="P35" s="1"/>
      <c r="Q35" s="1"/>
      <c r="R35" s="1"/>
      <c r="S35" s="3"/>
      <c r="T35" s="1"/>
      <c r="U35" s="1"/>
    </row>
    <row r="36" spans="1:21" s="230" customFormat="1" ht="45.75" hidden="1" customHeight="1" thickBot="1" x14ac:dyDescent="0.25">
      <c r="A36" s="248" t="s">
        <v>8</v>
      </c>
      <c r="B36" s="249">
        <v>2756171351.6100006</v>
      </c>
      <c r="C36" s="250">
        <v>2141187121.77</v>
      </c>
      <c r="D36" s="250"/>
      <c r="E36" s="250"/>
      <c r="F36" s="251"/>
      <c r="G36" s="1"/>
      <c r="H36" s="1"/>
      <c r="I36" s="1"/>
      <c r="J36" s="1"/>
      <c r="K36" s="1"/>
      <c r="L36" s="243"/>
      <c r="M36" s="1"/>
      <c r="N36" s="1"/>
      <c r="O36" s="1"/>
      <c r="P36" s="1"/>
      <c r="Q36" s="1"/>
      <c r="R36" s="1"/>
      <c r="S36" s="3"/>
      <c r="T36" s="1"/>
      <c r="U36" s="1"/>
    </row>
    <row r="37" spans="1:21" s="230" customFormat="1" ht="45.75" hidden="1" customHeight="1" thickBot="1" x14ac:dyDescent="0.25">
      <c r="A37" s="248" t="s">
        <v>51</v>
      </c>
      <c r="B37" s="249">
        <v>2394559480.2300005</v>
      </c>
      <c r="C37" s="250">
        <v>1804632982.97</v>
      </c>
      <c r="D37" s="250"/>
      <c r="E37" s="250"/>
      <c r="F37" s="251"/>
      <c r="G37" s="1"/>
      <c r="H37" s="1"/>
      <c r="I37" s="1"/>
      <c r="J37" s="1"/>
      <c r="K37" s="1"/>
      <c r="L37" s="243"/>
      <c r="M37" s="1"/>
      <c r="N37" s="1"/>
      <c r="O37" s="1"/>
      <c r="P37" s="1"/>
      <c r="Q37" s="1"/>
      <c r="R37" s="1"/>
      <c r="S37" s="3"/>
      <c r="T37" s="1"/>
      <c r="U37" s="1"/>
    </row>
    <row r="38" spans="1:21" s="230" customFormat="1" ht="45.75" hidden="1" customHeight="1" thickBot="1" x14ac:dyDescent="0.25">
      <c r="A38" s="252" t="s">
        <v>52</v>
      </c>
      <c r="B38" s="253">
        <v>26618195.989999998</v>
      </c>
      <c r="C38" s="253">
        <v>24037520.32</v>
      </c>
      <c r="D38" s="253"/>
      <c r="E38" s="253"/>
      <c r="F38" s="254"/>
      <c r="G38" s="1"/>
      <c r="H38" s="1"/>
      <c r="I38" s="1"/>
      <c r="J38" s="1"/>
      <c r="K38" s="1"/>
      <c r="L38" s="243"/>
      <c r="M38" s="1"/>
      <c r="N38" s="1"/>
      <c r="O38" s="1"/>
      <c r="P38" s="1"/>
      <c r="Q38" s="1"/>
      <c r="R38" s="1"/>
      <c r="S38" s="3"/>
      <c r="T38" s="1"/>
      <c r="U38" s="1"/>
    </row>
    <row r="39" spans="1:21" s="230" customFormat="1" ht="45.75" hidden="1" customHeight="1" thickBot="1" x14ac:dyDescent="0.25">
      <c r="A39" s="252" t="s">
        <v>53</v>
      </c>
      <c r="B39" s="253">
        <v>1807911464.2400002</v>
      </c>
      <c r="C39" s="255">
        <v>1659853361.6500001</v>
      </c>
      <c r="D39" s="255"/>
      <c r="E39" s="255"/>
      <c r="F39" s="254"/>
      <c r="G39" s="1"/>
      <c r="H39" s="1"/>
      <c r="I39" s="1"/>
      <c r="J39" s="1"/>
      <c r="K39" s="1"/>
      <c r="L39" s="243"/>
      <c r="M39" s="1"/>
      <c r="N39" s="1"/>
      <c r="O39" s="1"/>
      <c r="P39" s="1"/>
      <c r="Q39" s="1"/>
      <c r="R39" s="1"/>
      <c r="S39" s="3"/>
      <c r="T39" s="1"/>
      <c r="U39" s="1"/>
    </row>
    <row r="40" spans="1:21" s="230" customFormat="1" ht="45.75" hidden="1" customHeight="1" thickBot="1" x14ac:dyDescent="0.25">
      <c r="A40" s="252" t="s">
        <v>54</v>
      </c>
      <c r="B40" s="253">
        <v>560029820</v>
      </c>
      <c r="C40" s="255">
        <v>120742101</v>
      </c>
      <c r="D40" s="255"/>
      <c r="E40" s="255"/>
      <c r="F40" s="254"/>
      <c r="G40" s="1"/>
      <c r="H40" s="1"/>
      <c r="I40" s="1"/>
      <c r="J40" s="1"/>
      <c r="K40" s="1"/>
      <c r="L40" s="243"/>
      <c r="M40" s="1"/>
      <c r="N40" s="1"/>
      <c r="O40" s="1"/>
      <c r="P40" s="1"/>
      <c r="Q40" s="1"/>
      <c r="R40" s="1"/>
      <c r="S40" s="3"/>
      <c r="T40" s="1"/>
      <c r="U40" s="1"/>
    </row>
    <row r="41" spans="1:21" s="230" customFormat="1" ht="45.75" hidden="1" customHeight="1" thickBot="1" x14ac:dyDescent="0.25">
      <c r="A41" s="248" t="s">
        <v>55</v>
      </c>
      <c r="B41" s="249">
        <v>361611871.38</v>
      </c>
      <c r="C41" s="250">
        <v>336554138.79999995</v>
      </c>
      <c r="D41" s="250"/>
      <c r="E41" s="250"/>
      <c r="F41" s="251"/>
      <c r="G41" s="1"/>
      <c r="H41" s="1"/>
      <c r="I41" s="1"/>
      <c r="J41" s="1"/>
      <c r="K41" s="1"/>
      <c r="L41" s="243"/>
      <c r="M41" s="1"/>
      <c r="N41" s="1"/>
      <c r="O41" s="1"/>
      <c r="P41" s="1"/>
      <c r="Q41" s="1"/>
      <c r="R41" s="1"/>
      <c r="S41" s="3"/>
      <c r="T41" s="1"/>
      <c r="U41" s="1"/>
    </row>
    <row r="42" spans="1:21" s="230" customFormat="1" ht="45.75" hidden="1" customHeight="1" thickBot="1" x14ac:dyDescent="0.2">
      <c r="A42" s="1"/>
      <c r="B42" s="3"/>
      <c r="E42" s="3"/>
      <c r="F42" s="191"/>
      <c r="G42" s="1"/>
      <c r="H42" s="1"/>
      <c r="I42" s="1"/>
      <c r="J42" s="1"/>
      <c r="K42" s="1"/>
      <c r="L42" s="243"/>
      <c r="M42" s="1"/>
      <c r="N42" s="1"/>
      <c r="O42" s="1"/>
      <c r="P42" s="1"/>
      <c r="Q42" s="1"/>
      <c r="R42" s="1"/>
      <c r="S42" s="3"/>
      <c r="T42" s="1"/>
      <c r="U42" s="1"/>
    </row>
    <row r="43" spans="1:21" s="230" customFormat="1" ht="45.75" hidden="1" customHeight="1" x14ac:dyDescent="0.2">
      <c r="A43" s="447" t="s">
        <v>12</v>
      </c>
      <c r="B43" s="429" t="s">
        <v>50</v>
      </c>
      <c r="C43" s="432" t="s">
        <v>56</v>
      </c>
      <c r="D43" s="244"/>
      <c r="E43" s="245"/>
      <c r="F43" s="191"/>
      <c r="G43" s="1"/>
      <c r="H43" s="1"/>
      <c r="I43" s="1"/>
      <c r="J43" s="1"/>
      <c r="K43" s="1"/>
      <c r="L43" s="243"/>
      <c r="M43" s="1"/>
      <c r="N43" s="1"/>
      <c r="O43" s="1"/>
      <c r="P43" s="1"/>
      <c r="Q43" s="1"/>
      <c r="R43" s="1"/>
      <c r="S43" s="3"/>
      <c r="T43" s="1"/>
      <c r="U43" s="1"/>
    </row>
    <row r="44" spans="1:21" s="230" customFormat="1" ht="45.75" hidden="1" customHeight="1" thickBot="1" x14ac:dyDescent="0.25">
      <c r="A44" s="449"/>
      <c r="B44" s="431"/>
      <c r="C44" s="434"/>
      <c r="D44" s="246"/>
      <c r="E44" s="247"/>
      <c r="F44" s="191"/>
      <c r="G44" s="1"/>
      <c r="H44" s="1"/>
      <c r="I44" s="1"/>
      <c r="J44" s="1"/>
      <c r="K44" s="1"/>
      <c r="L44" s="243"/>
      <c r="M44" s="1"/>
      <c r="N44" s="1"/>
      <c r="O44" s="1"/>
      <c r="P44" s="1"/>
      <c r="Q44" s="1"/>
      <c r="R44" s="1"/>
      <c r="S44" s="3"/>
      <c r="T44" s="1"/>
      <c r="U44" s="1"/>
    </row>
    <row r="45" spans="1:21" ht="45.75" hidden="1" customHeight="1" thickBot="1" x14ac:dyDescent="0.25">
      <c r="A45" s="256">
        <v>2272.61</v>
      </c>
      <c r="B45" s="247">
        <v>1304.3499999999999</v>
      </c>
      <c r="C45" s="257">
        <v>57.394361549055922</v>
      </c>
      <c r="D45" s="257"/>
      <c r="E45" s="247"/>
    </row>
    <row r="46" spans="1:21" ht="45.75" hidden="1" customHeight="1" x14ac:dyDescent="0.2"/>
    <row r="47" spans="1:21" ht="45.75" hidden="1" customHeight="1" x14ac:dyDescent="0.2"/>
    <row r="48" spans="1:21" ht="45.75" hidden="1" customHeight="1" x14ac:dyDescent="0.2"/>
    <row r="49" spans="1:20" ht="45.75" hidden="1" customHeight="1" x14ac:dyDescent="0.2"/>
    <row r="50" spans="1:20" ht="45.75" hidden="1" customHeight="1" x14ac:dyDescent="0.2"/>
    <row r="51" spans="1:20" ht="45.75" hidden="1" customHeight="1" x14ac:dyDescent="0.2"/>
    <row r="52" spans="1:20" ht="45.75" hidden="1" customHeight="1" thickBot="1" x14ac:dyDescent="0.25">
      <c r="A52" s="258" t="s">
        <v>12</v>
      </c>
      <c r="B52" s="259" t="s">
        <v>57</v>
      </c>
      <c r="C52" s="8" t="s">
        <v>58</v>
      </c>
      <c r="D52" s="450"/>
      <c r="E52" s="451"/>
      <c r="F52" s="260"/>
      <c r="G52" s="261"/>
      <c r="H52" s="262"/>
      <c r="I52" s="263"/>
      <c r="J52" s="263"/>
      <c r="K52" s="263"/>
      <c r="L52" s="264"/>
      <c r="S52" s="243"/>
      <c r="T52" s="265"/>
    </row>
    <row r="53" spans="1:20" ht="45.75" hidden="1" customHeight="1" thickTop="1" x14ac:dyDescent="0.2">
      <c r="A53" s="258"/>
      <c r="B53" s="266"/>
      <c r="C53" s="258"/>
      <c r="D53" s="267"/>
      <c r="E53" s="268"/>
      <c r="F53" s="269"/>
      <c r="G53" s="270"/>
      <c r="H53" s="271"/>
      <c r="I53" s="270"/>
      <c r="J53" s="270"/>
      <c r="K53" s="270"/>
      <c r="L53" s="272"/>
      <c r="S53" s="243"/>
      <c r="T53" s="265"/>
    </row>
    <row r="54" spans="1:20" ht="45.75" hidden="1" customHeight="1" x14ac:dyDescent="0.2">
      <c r="A54" s="258" t="s">
        <v>59</v>
      </c>
      <c r="B54" s="266">
        <v>23377.21</v>
      </c>
      <c r="C54" s="273">
        <v>25633.058297030002</v>
      </c>
      <c r="D54" s="274"/>
      <c r="E54" s="259"/>
      <c r="F54" s="269"/>
      <c r="G54" s="270"/>
      <c r="H54" s="271"/>
      <c r="I54" s="270"/>
      <c r="J54" s="270"/>
      <c r="K54" s="270"/>
      <c r="L54" s="272"/>
      <c r="S54" s="243"/>
      <c r="T54" s="265"/>
    </row>
    <row r="55" spans="1:20" ht="45.75" hidden="1" customHeight="1" x14ac:dyDescent="0.2">
      <c r="A55" s="258" t="s">
        <v>9</v>
      </c>
      <c r="B55" s="266">
        <v>14084.97</v>
      </c>
      <c r="C55" s="273">
        <v>16258.63813388</v>
      </c>
      <c r="D55" s="275"/>
      <c r="E55" s="276"/>
      <c r="F55" s="269"/>
      <c r="G55" s="270"/>
      <c r="H55" s="271"/>
      <c r="I55" s="270"/>
      <c r="J55" s="270"/>
      <c r="K55" s="270"/>
      <c r="L55" s="272"/>
      <c r="S55" s="243"/>
      <c r="T55" s="265"/>
    </row>
    <row r="56" spans="1:20" ht="45.75" hidden="1" customHeight="1" x14ac:dyDescent="0.2">
      <c r="A56" s="258" t="s">
        <v>10</v>
      </c>
      <c r="B56" s="266">
        <v>9292.24</v>
      </c>
      <c r="C56" s="273">
        <v>9374.42016315</v>
      </c>
      <c r="D56" s="274"/>
      <c r="E56" s="259"/>
      <c r="F56" s="269"/>
      <c r="G56" s="270"/>
      <c r="H56" s="271"/>
      <c r="I56" s="270"/>
      <c r="J56" s="270"/>
      <c r="K56" s="270"/>
      <c r="L56" s="272"/>
      <c r="S56" s="243"/>
      <c r="T56" s="265"/>
    </row>
    <row r="57" spans="1:20" ht="45.75" hidden="1" customHeight="1" x14ac:dyDescent="0.2">
      <c r="A57" s="230"/>
      <c r="B57" s="277"/>
      <c r="C57" s="278"/>
      <c r="D57" s="277"/>
      <c r="E57" s="277"/>
      <c r="F57" s="269"/>
      <c r="G57" s="270"/>
      <c r="H57" s="271"/>
      <c r="I57" s="270"/>
      <c r="J57" s="270"/>
      <c r="K57" s="270"/>
      <c r="L57" s="272"/>
      <c r="S57" s="243"/>
      <c r="T57" s="265"/>
    </row>
    <row r="58" spans="1:20" ht="45.75" hidden="1" customHeight="1" x14ac:dyDescent="0.2">
      <c r="A58" s="230"/>
      <c r="B58" s="277"/>
      <c r="C58" s="278"/>
      <c r="D58" s="277"/>
      <c r="E58" s="277"/>
      <c r="F58" s="269"/>
      <c r="G58" s="270"/>
      <c r="H58" s="271"/>
      <c r="I58" s="270"/>
      <c r="J58" s="270"/>
      <c r="K58" s="270"/>
      <c r="L58" s="272"/>
      <c r="S58" s="243"/>
      <c r="T58" s="265"/>
    </row>
    <row r="59" spans="1:20" ht="45.75" hidden="1" customHeight="1" x14ac:dyDescent="0.2">
      <c r="A59" s="230"/>
      <c r="B59" s="277"/>
      <c r="C59" s="278"/>
      <c r="D59" s="277"/>
      <c r="E59" s="277"/>
      <c r="F59" s="279"/>
      <c r="G59" s="280"/>
      <c r="H59" s="281"/>
      <c r="I59" s="280"/>
      <c r="J59" s="280"/>
      <c r="K59" s="280"/>
      <c r="L59" s="282"/>
      <c r="S59" s="243"/>
      <c r="T59" s="265"/>
    </row>
    <row r="60" spans="1:20" ht="45.75" hidden="1" customHeight="1" x14ac:dyDescent="0.2">
      <c r="A60" s="230"/>
      <c r="B60" s="277"/>
      <c r="C60" s="278"/>
      <c r="D60" s="277"/>
      <c r="E60" s="277"/>
      <c r="F60" s="283"/>
      <c r="G60" s="270"/>
      <c r="H60" s="284"/>
      <c r="I60" s="285"/>
      <c r="J60" s="285"/>
      <c r="K60" s="285"/>
      <c r="L60" s="286"/>
      <c r="M60" s="287"/>
      <c r="N60" s="288"/>
      <c r="S60" s="243"/>
      <c r="T60" s="265"/>
    </row>
    <row r="61" spans="1:20" ht="45.75" hidden="1" customHeight="1" x14ac:dyDescent="0.2">
      <c r="A61" s="230"/>
      <c r="F61" s="289"/>
      <c r="G61" s="290"/>
      <c r="H61" s="291"/>
      <c r="I61" s="290"/>
      <c r="J61" s="290"/>
      <c r="K61" s="290"/>
      <c r="L61" s="292"/>
      <c r="S61" s="243"/>
      <c r="T61" s="265"/>
    </row>
    <row r="62" spans="1:20" ht="45.75" hidden="1" customHeight="1" x14ac:dyDescent="0.2">
      <c r="A62" s="230"/>
      <c r="B62" s="277"/>
      <c r="C62" s="278"/>
      <c r="D62" s="277"/>
      <c r="E62" s="277"/>
      <c r="F62" s="22"/>
      <c r="L62" s="293"/>
    </row>
    <row r="63" spans="1:20" ht="45.75" hidden="1" customHeight="1" thickBot="1" x14ac:dyDescent="0.2">
      <c r="A63" s="294" t="s">
        <v>60</v>
      </c>
      <c r="B63" s="277"/>
      <c r="C63" s="278"/>
      <c r="D63" s="277"/>
      <c r="E63" s="277"/>
      <c r="F63" s="22"/>
      <c r="L63" s="293"/>
    </row>
    <row r="64" spans="1:20" s="301" customFormat="1" ht="45.75" hidden="1" customHeight="1" x14ac:dyDescent="0.2">
      <c r="A64" s="295" t="s">
        <v>1</v>
      </c>
      <c r="B64" s="296" t="s">
        <v>12</v>
      </c>
      <c r="C64" s="297" t="s">
        <v>50</v>
      </c>
      <c r="D64" s="296"/>
      <c r="E64" s="245"/>
      <c r="F64" s="298"/>
      <c r="G64" s="298"/>
      <c r="H64" s="299"/>
      <c r="I64" s="300"/>
      <c r="J64" s="300"/>
      <c r="K64" s="300"/>
      <c r="L64" s="243"/>
      <c r="M64" s="1"/>
      <c r="N64" s="1"/>
      <c r="S64" s="3"/>
    </row>
    <row r="65" spans="1:19" s="301" customFormat="1" ht="45.75" hidden="1" customHeight="1" thickBot="1" x14ac:dyDescent="0.25">
      <c r="A65" s="302" t="s">
        <v>59</v>
      </c>
      <c r="B65" s="253">
        <f>+B66+B67</f>
        <v>37356647030.559998</v>
      </c>
      <c r="C65" s="253">
        <f>+C66+C67</f>
        <v>35301149959.669998</v>
      </c>
      <c r="D65" s="303"/>
      <c r="E65" s="304"/>
      <c r="F65" s="253"/>
      <c r="G65" s="305"/>
      <c r="H65" s="306"/>
      <c r="I65" s="307"/>
      <c r="J65" s="307"/>
      <c r="K65" s="307"/>
      <c r="L65" s="243"/>
      <c r="M65" s="1"/>
      <c r="N65" s="1"/>
      <c r="S65" s="3"/>
    </row>
    <row r="66" spans="1:19" s="301" customFormat="1" ht="45.75" hidden="1" customHeight="1" thickBot="1" x14ac:dyDescent="0.25">
      <c r="A66" s="302" t="s">
        <v>9</v>
      </c>
      <c r="B66" s="253">
        <f>+B17</f>
        <v>23931376341.580002</v>
      </c>
      <c r="C66" s="308">
        <f>+E17</f>
        <v>23861996489.02</v>
      </c>
      <c r="D66" s="303"/>
      <c r="E66" s="305"/>
      <c r="F66" s="308"/>
      <c r="G66" s="305"/>
      <c r="H66" s="306"/>
      <c r="I66" s="307"/>
      <c r="J66" s="307"/>
      <c r="K66" s="307"/>
      <c r="L66" s="243"/>
      <c r="M66" s="1"/>
      <c r="N66" s="1"/>
      <c r="S66" s="3"/>
    </row>
    <row r="67" spans="1:19" s="301" customFormat="1" ht="45.75" hidden="1" customHeight="1" thickBot="1" x14ac:dyDescent="0.25">
      <c r="A67" s="302" t="s">
        <v>10</v>
      </c>
      <c r="B67" s="253">
        <f>+B18</f>
        <v>13425270688.98</v>
      </c>
      <c r="C67" s="308">
        <f>+E18</f>
        <v>11439153470.650002</v>
      </c>
      <c r="D67" s="303"/>
      <c r="E67" s="304"/>
      <c r="F67" s="308"/>
      <c r="G67" s="305"/>
      <c r="H67" s="309"/>
      <c r="I67" s="310"/>
      <c r="J67" s="310"/>
      <c r="K67" s="310"/>
      <c r="L67" s="243"/>
      <c r="M67" s="1"/>
      <c r="N67" s="1"/>
      <c r="S67" s="3"/>
    </row>
    <row r="68" spans="1:19" s="301" customFormat="1" ht="45.75" hidden="1" customHeight="1" x14ac:dyDescent="0.2">
      <c r="B68" s="3"/>
      <c r="C68" s="230"/>
      <c r="D68" s="3"/>
      <c r="E68" s="3"/>
      <c r="F68" s="191"/>
      <c r="G68" s="1"/>
      <c r="L68" s="243"/>
      <c r="M68" s="1"/>
      <c r="N68" s="1"/>
      <c r="S68" s="3"/>
    </row>
    <row r="69" spans="1:19" s="301" customFormat="1" ht="45.75" hidden="1" customHeight="1" x14ac:dyDescent="0.2">
      <c r="A69" s="452" t="s">
        <v>1</v>
      </c>
      <c r="B69" s="443" t="s">
        <v>12</v>
      </c>
      <c r="C69" s="454" t="s">
        <v>50</v>
      </c>
      <c r="D69" s="443"/>
      <c r="E69" s="268"/>
      <c r="F69" s="311"/>
      <c r="G69" s="1"/>
      <c r="L69" s="243"/>
      <c r="M69" s="1"/>
      <c r="N69" s="1"/>
      <c r="S69" s="3"/>
    </row>
    <row r="70" spans="1:19" s="301" customFormat="1" ht="45.75" hidden="1" customHeight="1" x14ac:dyDescent="0.2">
      <c r="A70" s="453"/>
      <c r="B70" s="444"/>
      <c r="C70" s="455"/>
      <c r="D70" s="444"/>
      <c r="E70" s="268"/>
      <c r="F70" s="311"/>
      <c r="G70" s="1"/>
      <c r="L70" s="243"/>
      <c r="M70" s="1"/>
      <c r="N70" s="1"/>
      <c r="S70" s="3"/>
    </row>
    <row r="71" spans="1:19" s="315" customFormat="1" ht="45.75" hidden="1" customHeight="1" x14ac:dyDescent="0.2">
      <c r="A71" s="312" t="s">
        <v>8</v>
      </c>
      <c r="B71" s="313" t="e">
        <f>+#REF!</f>
        <v>#REF!</v>
      </c>
      <c r="C71" s="313" t="e">
        <f>+#REF!</f>
        <v>#REF!</v>
      </c>
      <c r="D71" s="314"/>
      <c r="E71" s="313"/>
      <c r="F71" s="210"/>
      <c r="G71" s="5"/>
      <c r="L71" s="316"/>
      <c r="M71" s="5"/>
      <c r="N71" s="5"/>
      <c r="S71" s="317"/>
    </row>
    <row r="72" spans="1:19" s="315" customFormat="1" ht="45.75" hidden="1" customHeight="1" x14ac:dyDescent="0.2">
      <c r="A72" s="312" t="s">
        <v>51</v>
      </c>
      <c r="B72" s="313" t="e">
        <f>+#REF!</f>
        <v>#REF!</v>
      </c>
      <c r="C72" s="313" t="e">
        <f>+#REF!</f>
        <v>#REF!</v>
      </c>
      <c r="D72" s="314"/>
      <c r="E72" s="313"/>
      <c r="F72" s="210"/>
      <c r="G72" s="5"/>
      <c r="L72" s="316"/>
      <c r="M72" s="5"/>
      <c r="N72" s="5"/>
      <c r="S72" s="317"/>
    </row>
    <row r="73" spans="1:19" s="301" customFormat="1" ht="45.75" hidden="1" customHeight="1" x14ac:dyDescent="0.2">
      <c r="A73" s="318" t="s">
        <v>61</v>
      </c>
      <c r="B73" s="319" t="e">
        <f>+#REF!</f>
        <v>#REF!</v>
      </c>
      <c r="C73" s="319" t="e">
        <f>+#REF!</f>
        <v>#REF!</v>
      </c>
      <c r="D73" s="320"/>
      <c r="E73" s="319"/>
      <c r="F73" s="321"/>
      <c r="G73" s="1"/>
      <c r="L73" s="243"/>
      <c r="M73" s="1"/>
      <c r="N73" s="1"/>
      <c r="S73" s="3"/>
    </row>
    <row r="74" spans="1:19" s="301" customFormat="1" ht="45.75" hidden="1" customHeight="1" x14ac:dyDescent="0.2">
      <c r="A74" s="318" t="s">
        <v>62</v>
      </c>
      <c r="B74" s="319" t="e">
        <f>+#REF!</f>
        <v>#REF!</v>
      </c>
      <c r="C74" s="319" t="e">
        <f>+#REF!</f>
        <v>#REF!</v>
      </c>
      <c r="D74" s="320"/>
      <c r="E74" s="319"/>
      <c r="F74" s="321"/>
      <c r="G74" s="1"/>
      <c r="L74" s="243"/>
      <c r="M74" s="1"/>
      <c r="N74" s="1"/>
      <c r="S74" s="3"/>
    </row>
    <row r="75" spans="1:19" s="301" customFormat="1" ht="45.75" hidden="1" customHeight="1" x14ac:dyDescent="0.2">
      <c r="A75" s="318" t="s">
        <v>63</v>
      </c>
      <c r="B75" s="319" t="e">
        <f>+#REF!</f>
        <v>#REF!</v>
      </c>
      <c r="C75" s="319" t="e">
        <f>+#REF!</f>
        <v>#REF!</v>
      </c>
      <c r="D75" s="320"/>
      <c r="E75" s="319"/>
      <c r="F75" s="321"/>
      <c r="G75" s="1"/>
      <c r="L75" s="243"/>
      <c r="M75" s="1"/>
      <c r="N75" s="1"/>
      <c r="S75" s="3"/>
    </row>
    <row r="76" spans="1:19" s="301" customFormat="1" ht="45.75" hidden="1" customHeight="1" x14ac:dyDescent="0.2">
      <c r="A76" s="318" t="s">
        <v>64</v>
      </c>
      <c r="B76" s="319" t="e">
        <f>+#REF!</f>
        <v>#REF!</v>
      </c>
      <c r="C76" s="319" t="e">
        <f>+#REF!</f>
        <v>#REF!</v>
      </c>
      <c r="D76" s="320"/>
      <c r="E76" s="319"/>
      <c r="F76" s="321"/>
      <c r="G76" s="1"/>
      <c r="L76" s="243"/>
      <c r="M76" s="1"/>
      <c r="N76" s="1"/>
      <c r="S76" s="3"/>
    </row>
    <row r="77" spans="1:19" s="315" customFormat="1" ht="45.75" hidden="1" customHeight="1" x14ac:dyDescent="0.2">
      <c r="A77" s="322" t="s">
        <v>65</v>
      </c>
      <c r="B77" s="313" t="e">
        <f>+#REF!</f>
        <v>#REF!</v>
      </c>
      <c r="C77" s="313" t="e">
        <f>+#REF!</f>
        <v>#REF!</v>
      </c>
      <c r="D77" s="314"/>
      <c r="E77" s="313"/>
      <c r="F77" s="210"/>
      <c r="G77" s="5"/>
      <c r="L77" s="316"/>
      <c r="M77" s="5"/>
      <c r="N77" s="5"/>
      <c r="S77" s="317"/>
    </row>
    <row r="78" spans="1:19" s="301" customFormat="1" ht="45.75" hidden="1" customHeight="1" x14ac:dyDescent="0.2">
      <c r="A78" s="323" t="s">
        <v>62</v>
      </c>
      <c r="B78" s="319" t="e">
        <f>+#REF!</f>
        <v>#REF!</v>
      </c>
      <c r="C78" s="319" t="e">
        <f>+#REF!</f>
        <v>#REF!</v>
      </c>
      <c r="D78" s="320"/>
      <c r="E78" s="319"/>
      <c r="F78" s="321"/>
      <c r="G78" s="1"/>
      <c r="L78" s="243"/>
      <c r="M78" s="1"/>
      <c r="N78" s="1"/>
      <c r="S78" s="3"/>
    </row>
    <row r="79" spans="1:19" s="301" customFormat="1" ht="45.75" hidden="1" customHeight="1" x14ac:dyDescent="0.2">
      <c r="A79" s="323" t="s">
        <v>63</v>
      </c>
      <c r="B79" s="319" t="e">
        <f>+#REF!</f>
        <v>#REF!</v>
      </c>
      <c r="C79" s="319" t="e">
        <f>+#REF!</f>
        <v>#REF!</v>
      </c>
      <c r="D79" s="320"/>
      <c r="E79" s="319"/>
      <c r="F79" s="321"/>
      <c r="G79" s="1"/>
      <c r="L79" s="243"/>
      <c r="M79" s="1"/>
      <c r="N79" s="1"/>
      <c r="S79" s="3"/>
    </row>
    <row r="80" spans="1:19" ht="45.75" hidden="1" customHeight="1" x14ac:dyDescent="0.2"/>
    <row r="81" spans="1:19" ht="45.75" hidden="1" customHeight="1" x14ac:dyDescent="0.2"/>
    <row r="82" spans="1:19" ht="45.75" hidden="1" customHeight="1" x14ac:dyDescent="0.2"/>
    <row r="83" spans="1:19" ht="45.75" hidden="1" customHeight="1" thickBot="1" x14ac:dyDescent="0.2">
      <c r="A83" s="324" t="s">
        <v>66</v>
      </c>
    </row>
    <row r="84" spans="1:19" ht="45.75" hidden="1" customHeight="1" thickBot="1" x14ac:dyDescent="0.25">
      <c r="A84" s="447" t="s">
        <v>1</v>
      </c>
      <c r="B84" s="429" t="s">
        <v>12</v>
      </c>
      <c r="C84" s="325" t="s">
        <v>6</v>
      </c>
      <c r="D84" s="326"/>
      <c r="E84" s="327"/>
      <c r="F84" s="328"/>
      <c r="G84" s="329"/>
      <c r="H84" s="326"/>
      <c r="I84" s="326"/>
      <c r="J84" s="326"/>
      <c r="K84" s="326"/>
      <c r="L84" s="327"/>
      <c r="M84" s="328"/>
      <c r="N84" s="429"/>
      <c r="O84" s="432"/>
      <c r="P84" s="330"/>
      <c r="Q84" s="330"/>
      <c r="R84" s="330"/>
      <c r="S84" s="1"/>
    </row>
    <row r="85" spans="1:19" ht="45.75" hidden="1" customHeight="1" x14ac:dyDescent="0.2">
      <c r="A85" s="448"/>
      <c r="B85" s="430"/>
      <c r="C85" s="429" t="s">
        <v>67</v>
      </c>
      <c r="D85" s="429"/>
      <c r="E85" s="298"/>
      <c r="F85" s="447"/>
      <c r="G85" s="432"/>
      <c r="H85" s="429"/>
      <c r="I85" s="331"/>
      <c r="J85" s="331"/>
      <c r="K85" s="331"/>
      <c r="L85" s="298"/>
      <c r="M85" s="447"/>
      <c r="N85" s="430"/>
      <c r="O85" s="433"/>
      <c r="P85" s="330"/>
      <c r="Q85" s="330"/>
      <c r="R85" s="330"/>
      <c r="S85" s="1"/>
    </row>
    <row r="86" spans="1:19" ht="45.75" hidden="1" customHeight="1" x14ac:dyDescent="0.2">
      <c r="A86" s="448"/>
      <c r="B86" s="430"/>
      <c r="C86" s="430"/>
      <c r="D86" s="430"/>
      <c r="E86" s="298"/>
      <c r="F86" s="448"/>
      <c r="G86" s="433"/>
      <c r="H86" s="430"/>
      <c r="I86" s="331"/>
      <c r="J86" s="331"/>
      <c r="K86" s="331"/>
      <c r="L86" s="298"/>
      <c r="M86" s="448"/>
      <c r="N86" s="430"/>
      <c r="O86" s="433"/>
      <c r="P86" s="330"/>
      <c r="Q86" s="330"/>
      <c r="R86" s="330"/>
      <c r="S86" s="1"/>
    </row>
    <row r="87" spans="1:19" ht="45.75" hidden="1" customHeight="1" thickBot="1" x14ac:dyDescent="0.25">
      <c r="A87" s="449"/>
      <c r="B87" s="431"/>
      <c r="C87" s="431"/>
      <c r="D87" s="431"/>
      <c r="E87" s="332"/>
      <c r="F87" s="449"/>
      <c r="G87" s="434"/>
      <c r="H87" s="431"/>
      <c r="I87" s="247"/>
      <c r="J87" s="247"/>
      <c r="K87" s="247"/>
      <c r="L87" s="246"/>
      <c r="M87" s="449"/>
      <c r="N87" s="431"/>
      <c r="O87" s="434"/>
      <c r="P87" s="330"/>
      <c r="Q87" s="330"/>
      <c r="R87" s="330"/>
      <c r="S87" s="1"/>
    </row>
    <row r="88" spans="1:19" ht="45.75" hidden="1" customHeight="1" thickBot="1" x14ac:dyDescent="0.25">
      <c r="A88" s="333" t="s">
        <v>8</v>
      </c>
      <c r="B88" s="334">
        <f>+B89+B90</f>
        <v>37356647030.559998</v>
      </c>
      <c r="C88" s="334">
        <f>+C89+C90</f>
        <v>35301149959.669998</v>
      </c>
      <c r="D88" s="335"/>
      <c r="E88" s="303"/>
      <c r="F88" s="336"/>
      <c r="G88" s="334"/>
      <c r="H88" s="337"/>
      <c r="I88" s="337"/>
      <c r="J88" s="337"/>
      <c r="K88" s="337"/>
      <c r="L88" s="246"/>
      <c r="M88" s="336"/>
      <c r="N88" s="334"/>
      <c r="O88" s="334"/>
      <c r="P88" s="338"/>
      <c r="Q88" s="338"/>
      <c r="R88" s="338"/>
      <c r="S88" s="1"/>
    </row>
    <row r="89" spans="1:19" ht="45.75" hidden="1" customHeight="1" thickBot="1" x14ac:dyDescent="0.25">
      <c r="A89" s="333" t="s">
        <v>9</v>
      </c>
      <c r="B89" s="334">
        <f>+B17</f>
        <v>23931376341.580002</v>
      </c>
      <c r="C89" s="334">
        <f>+E17</f>
        <v>23861996489.02</v>
      </c>
      <c r="D89" s="335"/>
      <c r="E89" s="303"/>
      <c r="F89" s="336"/>
      <c r="G89" s="334"/>
      <c r="H89" s="337"/>
      <c r="I89" s="337"/>
      <c r="J89" s="337"/>
      <c r="K89" s="337"/>
      <c r="L89" s="246"/>
      <c r="M89" s="336"/>
      <c r="N89" s="334"/>
      <c r="O89" s="334"/>
      <c r="P89" s="338"/>
      <c r="Q89" s="338"/>
      <c r="R89" s="338"/>
      <c r="S89" s="1"/>
    </row>
    <row r="90" spans="1:19" ht="45.75" hidden="1" customHeight="1" thickBot="1" x14ac:dyDescent="0.25">
      <c r="A90" s="333" t="s">
        <v>10</v>
      </c>
      <c r="B90" s="334">
        <f>+B18</f>
        <v>13425270688.98</v>
      </c>
      <c r="C90" s="334">
        <f>+E18</f>
        <v>11439153470.650002</v>
      </c>
      <c r="D90" s="335"/>
      <c r="E90" s="303"/>
      <c r="F90" s="336"/>
      <c r="G90" s="334"/>
      <c r="H90" s="337"/>
      <c r="I90" s="337"/>
      <c r="J90" s="337"/>
      <c r="K90" s="337"/>
      <c r="L90" s="246"/>
      <c r="M90" s="336"/>
      <c r="N90" s="334"/>
      <c r="O90" s="334"/>
      <c r="P90" s="338"/>
      <c r="Q90" s="338"/>
      <c r="R90" s="338"/>
      <c r="S90" s="1"/>
    </row>
    <row r="91" spans="1:19" ht="45.75" hidden="1" customHeight="1" x14ac:dyDescent="0.2">
      <c r="C91" s="3"/>
      <c r="D91" s="191"/>
      <c r="E91" s="1"/>
      <c r="F91" s="1"/>
      <c r="G91" s="243"/>
      <c r="L91" s="1"/>
      <c r="N91" s="230"/>
      <c r="O91" s="3"/>
      <c r="P91" s="3"/>
      <c r="Q91" s="3"/>
      <c r="R91" s="3"/>
      <c r="S91" s="1"/>
    </row>
    <row r="92" spans="1:19" ht="45.75" hidden="1" customHeight="1" x14ac:dyDescent="0.2">
      <c r="A92" s="324" t="s">
        <v>68</v>
      </c>
      <c r="C92" s="3"/>
      <c r="D92" s="191"/>
      <c r="E92" s="1"/>
      <c r="F92" s="1"/>
      <c r="G92" s="243"/>
      <c r="L92" s="1"/>
      <c r="N92" s="230"/>
      <c r="O92" s="3"/>
      <c r="P92" s="3"/>
      <c r="Q92" s="3"/>
      <c r="R92" s="3"/>
      <c r="S92" s="1"/>
    </row>
    <row r="93" spans="1:19" ht="45.75" hidden="1" customHeight="1" x14ac:dyDescent="0.2">
      <c r="A93" s="441" t="s">
        <v>1</v>
      </c>
      <c r="B93" s="443" t="s">
        <v>12</v>
      </c>
      <c r="C93" s="268" t="s">
        <v>6</v>
      </c>
      <c r="D93" s="311"/>
      <c r="E93" s="445"/>
      <c r="F93" s="446"/>
      <c r="G93" s="243"/>
      <c r="L93" s="1"/>
      <c r="N93" s="311"/>
      <c r="O93" s="443"/>
      <c r="P93" s="339"/>
      <c r="Q93" s="339"/>
      <c r="R93" s="339"/>
      <c r="S93" s="1"/>
    </row>
    <row r="94" spans="1:19" ht="45.75" hidden="1" customHeight="1" x14ac:dyDescent="0.2">
      <c r="A94" s="442"/>
      <c r="B94" s="444"/>
      <c r="C94" s="268" t="s">
        <v>67</v>
      </c>
      <c r="D94" s="311"/>
      <c r="E94" s="311"/>
      <c r="F94" s="340"/>
      <c r="G94" s="243"/>
      <c r="L94" s="1"/>
      <c r="N94" s="311"/>
      <c r="O94" s="444"/>
      <c r="P94" s="339"/>
      <c r="Q94" s="339"/>
      <c r="R94" s="339"/>
      <c r="S94" s="1"/>
    </row>
    <row r="95" spans="1:19" s="5" customFormat="1" ht="45.75" hidden="1" customHeight="1" x14ac:dyDescent="0.2">
      <c r="A95" s="341" t="s">
        <v>8</v>
      </c>
      <c r="B95" s="274" t="e">
        <f>+#REF!</f>
        <v>#REF!</v>
      </c>
      <c r="C95" s="274" t="e">
        <f>+#REF!</f>
        <v>#REF!</v>
      </c>
      <c r="D95" s="342"/>
      <c r="E95" s="313"/>
      <c r="F95" s="343"/>
      <c r="G95" s="316"/>
      <c r="N95" s="274"/>
      <c r="O95" s="274"/>
      <c r="P95" s="344"/>
      <c r="Q95" s="344"/>
      <c r="R95" s="344"/>
    </row>
    <row r="96" spans="1:19" s="5" customFormat="1" ht="45.75" hidden="1" customHeight="1" x14ac:dyDescent="0.2">
      <c r="A96" s="341" t="s">
        <v>51</v>
      </c>
      <c r="B96" s="274" t="e">
        <f>+#REF!</f>
        <v>#REF!</v>
      </c>
      <c r="C96" s="274" t="e">
        <f>+#REF!</f>
        <v>#REF!</v>
      </c>
      <c r="D96" s="342"/>
      <c r="E96" s="313"/>
      <c r="F96" s="343"/>
      <c r="G96" s="316"/>
      <c r="N96" s="274"/>
      <c r="O96" s="274"/>
      <c r="P96" s="344"/>
      <c r="Q96" s="344"/>
      <c r="R96" s="344"/>
    </row>
    <row r="97" spans="1:19" ht="45.75" hidden="1" customHeight="1" x14ac:dyDescent="0.2">
      <c r="A97" s="345" t="s">
        <v>61</v>
      </c>
      <c r="B97" s="274" t="e">
        <f>+#REF!</f>
        <v>#REF!</v>
      </c>
      <c r="C97" s="274" t="e">
        <f>+#REF!</f>
        <v>#REF!</v>
      </c>
      <c r="D97" s="346"/>
      <c r="E97" s="319"/>
      <c r="F97" s="347"/>
      <c r="G97" s="243"/>
      <c r="L97" s="1"/>
      <c r="N97" s="274"/>
      <c r="O97" s="274"/>
      <c r="P97" s="344"/>
      <c r="Q97" s="344"/>
      <c r="R97" s="344"/>
      <c r="S97" s="1"/>
    </row>
    <row r="98" spans="1:19" ht="45.75" hidden="1" customHeight="1" x14ac:dyDescent="0.2">
      <c r="A98" s="345" t="s">
        <v>62</v>
      </c>
      <c r="B98" s="274" t="e">
        <f>+#REF!</f>
        <v>#REF!</v>
      </c>
      <c r="C98" s="274" t="e">
        <f>+#REF!</f>
        <v>#REF!</v>
      </c>
      <c r="D98" s="346"/>
      <c r="E98" s="319"/>
      <c r="F98" s="347"/>
      <c r="G98" s="243"/>
      <c r="L98" s="1"/>
      <c r="N98" s="274"/>
      <c r="O98" s="274"/>
      <c r="P98" s="344"/>
      <c r="Q98" s="344"/>
      <c r="R98" s="344"/>
      <c r="S98" s="1"/>
    </row>
    <row r="99" spans="1:19" ht="45.75" hidden="1" customHeight="1" x14ac:dyDescent="0.2">
      <c r="A99" s="345" t="s">
        <v>63</v>
      </c>
      <c r="B99" s="274" t="e">
        <f>+#REF!</f>
        <v>#REF!</v>
      </c>
      <c r="C99" s="274" t="e">
        <f>+#REF!</f>
        <v>#REF!</v>
      </c>
      <c r="D99" s="346"/>
      <c r="E99" s="319"/>
      <c r="F99" s="347"/>
      <c r="G99" s="243"/>
      <c r="L99" s="1"/>
      <c r="N99" s="274"/>
      <c r="O99" s="274"/>
      <c r="P99" s="344"/>
      <c r="Q99" s="344"/>
      <c r="R99" s="344"/>
      <c r="S99" s="1"/>
    </row>
    <row r="100" spans="1:19" ht="45.75" hidden="1" customHeight="1" x14ac:dyDescent="0.2">
      <c r="A100" s="345" t="s">
        <v>64</v>
      </c>
      <c r="B100" s="274" t="e">
        <f>+#REF!</f>
        <v>#REF!</v>
      </c>
      <c r="C100" s="274" t="e">
        <f>+#REF!</f>
        <v>#REF!</v>
      </c>
      <c r="D100" s="346"/>
      <c r="E100" s="319"/>
      <c r="F100" s="347"/>
      <c r="G100" s="243"/>
      <c r="L100" s="1"/>
      <c r="N100" s="274"/>
      <c r="O100" s="274"/>
      <c r="P100" s="344"/>
      <c r="Q100" s="344"/>
      <c r="R100" s="344"/>
      <c r="S100" s="1"/>
    </row>
    <row r="101" spans="1:19" s="5" customFormat="1" ht="45.75" hidden="1" customHeight="1" x14ac:dyDescent="0.2">
      <c r="A101" s="341" t="s">
        <v>65</v>
      </c>
      <c r="B101" s="274" t="e">
        <f>+#REF!</f>
        <v>#REF!</v>
      </c>
      <c r="C101" s="274" t="e">
        <f>+#REF!</f>
        <v>#REF!</v>
      </c>
      <c r="D101" s="342"/>
      <c r="E101" s="313"/>
      <c r="F101" s="343"/>
      <c r="G101" s="316"/>
      <c r="N101" s="274"/>
      <c r="O101" s="274"/>
      <c r="P101" s="344"/>
      <c r="Q101" s="344"/>
      <c r="R101" s="344"/>
    </row>
    <row r="102" spans="1:19" ht="45.75" hidden="1" customHeight="1" x14ac:dyDescent="0.2">
      <c r="A102" s="345" t="s">
        <v>62</v>
      </c>
      <c r="B102" s="274" t="e">
        <f>+#REF!</f>
        <v>#REF!</v>
      </c>
      <c r="C102" s="274" t="e">
        <f>+#REF!</f>
        <v>#REF!</v>
      </c>
      <c r="D102" s="346"/>
      <c r="E102" s="319"/>
      <c r="F102" s="347"/>
      <c r="G102" s="243"/>
      <c r="L102" s="1"/>
      <c r="N102" s="274"/>
      <c r="O102" s="274"/>
      <c r="P102" s="344"/>
      <c r="Q102" s="344"/>
      <c r="R102" s="344"/>
      <c r="S102" s="1"/>
    </row>
    <row r="103" spans="1:19" s="348" customFormat="1" ht="45.75" hidden="1" customHeight="1" x14ac:dyDescent="0.2">
      <c r="A103" s="345" t="s">
        <v>63</v>
      </c>
      <c r="B103" s="274" t="e">
        <f>+#REF!</f>
        <v>#REF!</v>
      </c>
      <c r="C103" s="274" t="e">
        <f>+#REF!</f>
        <v>#REF!</v>
      </c>
      <c r="D103" s="346"/>
      <c r="E103" s="319"/>
      <c r="F103" s="347"/>
      <c r="G103" s="243"/>
      <c r="H103" s="1"/>
      <c r="I103" s="1"/>
      <c r="J103" s="1"/>
      <c r="K103" s="1"/>
      <c r="L103" s="1"/>
      <c r="N103" s="274"/>
      <c r="O103" s="274"/>
      <c r="P103" s="344"/>
      <c r="Q103" s="344"/>
      <c r="R103" s="344"/>
    </row>
    <row r="104" spans="1:19" s="348" customFormat="1" ht="45.75" hidden="1" customHeight="1" x14ac:dyDescent="0.2">
      <c r="A104" s="1"/>
      <c r="B104" s="3"/>
      <c r="C104" s="230"/>
      <c r="D104" s="3"/>
      <c r="E104" s="3"/>
      <c r="F104" s="191"/>
      <c r="G104" s="1"/>
      <c r="H104" s="1"/>
      <c r="I104" s="1"/>
      <c r="J104" s="1"/>
      <c r="K104" s="1"/>
      <c r="L104" s="243"/>
      <c r="M104" s="1"/>
      <c r="N104" s="1"/>
      <c r="S104" s="3"/>
    </row>
    <row r="105" spans="1:19" s="348" customFormat="1" ht="45.75" hidden="1" customHeight="1" thickBot="1" x14ac:dyDescent="0.2">
      <c r="A105" s="348" t="s">
        <v>69</v>
      </c>
      <c r="B105" s="3"/>
      <c r="C105" s="230"/>
      <c r="D105" s="3"/>
      <c r="E105" s="3"/>
      <c r="F105" s="191"/>
      <c r="G105" s="1"/>
      <c r="L105" s="243"/>
      <c r="M105" s="1"/>
      <c r="N105" s="1"/>
      <c r="S105" s="3"/>
    </row>
    <row r="106" spans="1:19" s="348" customFormat="1" ht="45.75" hidden="1" customHeight="1" thickBot="1" x14ac:dyDescent="0.25">
      <c r="A106" s="426" t="s">
        <v>1</v>
      </c>
      <c r="B106" s="429" t="s">
        <v>12</v>
      </c>
      <c r="C106" s="432" t="s">
        <v>14</v>
      </c>
      <c r="D106" s="325"/>
      <c r="E106" s="326"/>
      <c r="F106" s="327"/>
      <c r="G106" s="349"/>
      <c r="H106" s="350"/>
      <c r="I106" s="351"/>
      <c r="J106" s="351"/>
      <c r="K106" s="351"/>
      <c r="L106" s="326"/>
      <c r="M106" s="327"/>
      <c r="N106" s="349"/>
      <c r="S106" s="3"/>
    </row>
    <row r="107" spans="1:19" s="348" customFormat="1" ht="45.75" hidden="1" customHeight="1" x14ac:dyDescent="0.2">
      <c r="A107" s="427"/>
      <c r="B107" s="430"/>
      <c r="C107" s="433"/>
      <c r="D107" s="429"/>
      <c r="E107" s="429"/>
      <c r="F107" s="298"/>
      <c r="G107" s="432"/>
      <c r="H107" s="426"/>
      <c r="I107" s="352"/>
      <c r="J107" s="352"/>
      <c r="K107" s="352"/>
      <c r="L107" s="429"/>
      <c r="M107" s="298"/>
      <c r="N107" s="432"/>
      <c r="S107" s="3"/>
    </row>
    <row r="108" spans="1:19" s="348" customFormat="1" ht="45.75" hidden="1" customHeight="1" x14ac:dyDescent="0.2">
      <c r="A108" s="427"/>
      <c r="B108" s="430"/>
      <c r="C108" s="433"/>
      <c r="D108" s="430"/>
      <c r="E108" s="430"/>
      <c r="F108" s="298"/>
      <c r="G108" s="433"/>
      <c r="H108" s="427"/>
      <c r="I108" s="353"/>
      <c r="J108" s="353"/>
      <c r="K108" s="353"/>
      <c r="L108" s="430"/>
      <c r="M108" s="298"/>
      <c r="N108" s="433"/>
      <c r="S108" s="3"/>
    </row>
    <row r="109" spans="1:19" s="348" customFormat="1" ht="45.75" hidden="1" customHeight="1" thickBot="1" x14ac:dyDescent="0.25">
      <c r="A109" s="428"/>
      <c r="B109" s="431"/>
      <c r="C109" s="434"/>
      <c r="D109" s="431"/>
      <c r="E109" s="431"/>
      <c r="F109" s="332"/>
      <c r="G109" s="434"/>
      <c r="H109" s="428"/>
      <c r="I109" s="354"/>
      <c r="J109" s="354"/>
      <c r="K109" s="354"/>
      <c r="L109" s="431"/>
      <c r="M109" s="246"/>
      <c r="N109" s="434"/>
      <c r="S109" s="3"/>
    </row>
    <row r="110" spans="1:19" s="348" customFormat="1" ht="45.75" hidden="1" customHeight="1" thickBot="1" x14ac:dyDescent="0.25">
      <c r="A110" s="355" t="s">
        <v>8</v>
      </c>
      <c r="B110" s="308" t="e">
        <f>+B111+B112</f>
        <v>#REF!</v>
      </c>
      <c r="C110" s="356" t="e">
        <f>+C111+C112</f>
        <v>#REF!</v>
      </c>
      <c r="D110" s="308"/>
      <c r="E110" s="247"/>
      <c r="F110" s="246"/>
      <c r="G110" s="257"/>
      <c r="H110" s="357"/>
      <c r="I110" s="357"/>
      <c r="J110" s="357"/>
      <c r="K110" s="357"/>
      <c r="L110" s="247"/>
      <c r="M110" s="246"/>
      <c r="N110" s="257"/>
      <c r="S110" s="3"/>
    </row>
    <row r="111" spans="1:19" s="348" customFormat="1" ht="45.75" hidden="1" customHeight="1" thickBot="1" x14ac:dyDescent="0.25">
      <c r="A111" s="355" t="s">
        <v>9</v>
      </c>
      <c r="B111" s="308" t="e">
        <f>#REF!</f>
        <v>#REF!</v>
      </c>
      <c r="C111" s="358" t="e">
        <f>#REF!</f>
        <v>#REF!</v>
      </c>
      <c r="D111" s="308"/>
      <c r="E111" s="247"/>
      <c r="F111" s="246"/>
      <c r="G111" s="257"/>
      <c r="H111" s="357"/>
      <c r="I111" s="357"/>
      <c r="J111" s="357"/>
      <c r="K111" s="357"/>
      <c r="L111" s="247"/>
      <c r="M111" s="246"/>
      <c r="N111" s="257"/>
      <c r="S111" s="3"/>
    </row>
    <row r="112" spans="1:19" ht="45.75" hidden="1" customHeight="1" thickBot="1" x14ac:dyDescent="0.25">
      <c r="A112" s="355" t="s">
        <v>10</v>
      </c>
      <c r="B112" s="308" t="e">
        <f>#REF!</f>
        <v>#REF!</v>
      </c>
      <c r="C112" s="356" t="e">
        <f>#REF!</f>
        <v>#REF!</v>
      </c>
      <c r="D112" s="308"/>
      <c r="E112" s="247"/>
      <c r="F112" s="246"/>
      <c r="G112" s="257"/>
      <c r="H112" s="357"/>
      <c r="I112" s="357"/>
      <c r="J112" s="357"/>
      <c r="K112" s="357"/>
      <c r="L112" s="247"/>
      <c r="M112" s="246"/>
      <c r="N112" s="257"/>
    </row>
    <row r="113" spans="1:19" ht="45.75" hidden="1" customHeight="1" x14ac:dyDescent="0.2"/>
    <row r="114" spans="1:19" ht="45.75" hidden="1" customHeight="1" thickBot="1" x14ac:dyDescent="0.2"/>
    <row r="115" spans="1:19" ht="45.75" hidden="1" customHeight="1" x14ac:dyDescent="0.2">
      <c r="A115" s="435" t="s">
        <v>1</v>
      </c>
      <c r="B115" s="437" t="s">
        <v>12</v>
      </c>
      <c r="C115" s="359" t="s">
        <v>70</v>
      </c>
      <c r="D115" s="437"/>
      <c r="E115" s="437"/>
      <c r="F115" s="439"/>
      <c r="G115" s="439"/>
      <c r="H115" s="360"/>
      <c r="I115" s="361"/>
      <c r="J115" s="361"/>
      <c r="K115" s="361"/>
    </row>
    <row r="116" spans="1:19" ht="45.75" hidden="1" customHeight="1" thickBot="1" x14ac:dyDescent="0.25">
      <c r="A116" s="436"/>
      <c r="B116" s="438"/>
      <c r="C116" s="362" t="s">
        <v>71</v>
      </c>
      <c r="D116" s="438"/>
      <c r="E116" s="438"/>
      <c r="F116" s="440"/>
      <c r="G116" s="440"/>
      <c r="H116" s="363"/>
      <c r="I116" s="361"/>
      <c r="J116" s="361"/>
      <c r="K116" s="361"/>
    </row>
    <row r="117" spans="1:19" s="2" customFormat="1" ht="45.75" hidden="1" customHeight="1" thickTop="1" thickBot="1" x14ac:dyDescent="0.25">
      <c r="A117" s="364" t="s">
        <v>72</v>
      </c>
      <c r="B117" s="365"/>
      <c r="C117" s="366"/>
      <c r="D117" s="365"/>
      <c r="E117" s="365"/>
      <c r="F117" s="366"/>
      <c r="G117" s="366"/>
      <c r="H117" s="367"/>
      <c r="I117" s="368"/>
      <c r="J117" s="368"/>
      <c r="K117" s="368"/>
      <c r="L117" s="243"/>
      <c r="M117" s="1"/>
      <c r="N117" s="1"/>
      <c r="S117" s="188"/>
    </row>
    <row r="118" spans="1:19" s="2" customFormat="1" ht="45.75" hidden="1" customHeight="1" thickBot="1" x14ac:dyDescent="0.25">
      <c r="A118" s="369" t="s">
        <v>73</v>
      </c>
      <c r="B118" s="370">
        <f>+B16</f>
        <v>37356647030.559998</v>
      </c>
      <c r="C118" s="371" t="s">
        <v>74</v>
      </c>
      <c r="D118" s="372"/>
      <c r="E118" s="372"/>
      <c r="F118" s="373"/>
      <c r="G118" s="374"/>
      <c r="H118" s="375"/>
      <c r="I118" s="376"/>
      <c r="J118" s="376"/>
      <c r="K118" s="376"/>
      <c r="L118" s="377"/>
      <c r="S118" s="188"/>
    </row>
    <row r="119" spans="1:19" s="2" customFormat="1" ht="45.75" hidden="1" customHeight="1" thickBot="1" x14ac:dyDescent="0.25">
      <c r="A119" s="378" t="s">
        <v>75</v>
      </c>
      <c r="B119" s="370">
        <f>+B17</f>
        <v>23931376341.580002</v>
      </c>
      <c r="C119" s="379" t="s">
        <v>74</v>
      </c>
      <c r="D119" s="372"/>
      <c r="E119" s="372"/>
      <c r="F119" s="380"/>
      <c r="G119" s="374"/>
      <c r="H119" s="375"/>
      <c r="I119" s="376"/>
      <c r="J119" s="376"/>
      <c r="K119" s="376"/>
      <c r="L119" s="377"/>
      <c r="S119" s="188"/>
    </row>
    <row r="120" spans="1:19" ht="45.75" hidden="1" customHeight="1" thickBot="1" x14ac:dyDescent="0.25">
      <c r="A120" s="369" t="s">
        <v>76</v>
      </c>
      <c r="B120" s="370">
        <f>+B18</f>
        <v>13425270688.98</v>
      </c>
      <c r="C120" s="371" t="s">
        <v>74</v>
      </c>
      <c r="D120" s="372"/>
      <c r="E120" s="372"/>
      <c r="F120" s="373"/>
      <c r="G120" s="374"/>
      <c r="H120" s="375"/>
      <c r="I120" s="376"/>
      <c r="J120" s="376"/>
      <c r="K120" s="376"/>
      <c r="L120" s="377"/>
      <c r="M120" s="2"/>
      <c r="N120" s="2"/>
    </row>
    <row r="121" spans="1:19" ht="45.75" hidden="1" customHeight="1" thickBot="1" x14ac:dyDescent="0.25">
      <c r="A121" s="381" t="s">
        <v>77</v>
      </c>
      <c r="B121" s="382"/>
      <c r="C121" s="383"/>
      <c r="D121" s="382"/>
      <c r="E121" s="382"/>
      <c r="F121" s="383"/>
      <c r="G121" s="383"/>
      <c r="H121" s="384"/>
      <c r="I121" s="368"/>
      <c r="J121" s="368"/>
      <c r="K121" s="368"/>
    </row>
    <row r="122" spans="1:19" ht="45.75" hidden="1" customHeight="1" thickBot="1" x14ac:dyDescent="0.25">
      <c r="A122" s="385" t="s">
        <v>78</v>
      </c>
      <c r="B122" s="372">
        <f>+B23</f>
        <v>4641335547.9099998</v>
      </c>
      <c r="C122" s="386" t="s">
        <v>79</v>
      </c>
      <c r="D122" s="372"/>
      <c r="E122" s="372"/>
      <c r="F122" s="387"/>
      <c r="G122" s="372"/>
      <c r="H122" s="388"/>
      <c r="I122" s="389"/>
      <c r="J122" s="389"/>
      <c r="K122" s="389"/>
    </row>
    <row r="123" spans="1:19" s="5" customFormat="1" ht="45.75" hidden="1" customHeight="1" thickBot="1" x14ac:dyDescent="0.25">
      <c r="A123" s="390" t="s">
        <v>80</v>
      </c>
      <c r="B123" s="391"/>
      <c r="C123" s="392"/>
      <c r="D123" s="391"/>
      <c r="E123" s="391"/>
      <c r="F123" s="392"/>
      <c r="G123" s="392"/>
      <c r="H123" s="393"/>
      <c r="I123" s="394"/>
      <c r="J123" s="394"/>
      <c r="K123" s="394"/>
      <c r="L123" s="243"/>
      <c r="M123" s="1"/>
      <c r="N123" s="1"/>
      <c r="S123" s="317"/>
    </row>
    <row r="124" spans="1:19" s="5" customFormat="1" ht="45.75" hidden="1" customHeight="1" thickBot="1" x14ac:dyDescent="0.25">
      <c r="A124" s="395" t="s">
        <v>73</v>
      </c>
      <c r="B124" s="396" t="e">
        <f>+B125+B126</f>
        <v>#REF!</v>
      </c>
      <c r="C124" s="396" t="e">
        <f>+C125+C126</f>
        <v>#REF!</v>
      </c>
      <c r="D124" s="396"/>
      <c r="E124" s="396"/>
      <c r="F124" s="397"/>
      <c r="G124" s="396"/>
      <c r="H124" s="398"/>
      <c r="I124" s="399"/>
      <c r="J124" s="399"/>
      <c r="K124" s="399"/>
      <c r="L124" s="316"/>
      <c r="S124" s="317"/>
    </row>
    <row r="125" spans="1:19" s="5" customFormat="1" ht="45.75" hidden="1" customHeight="1" thickBot="1" x14ac:dyDescent="0.25">
      <c r="A125" s="400" t="s">
        <v>81</v>
      </c>
      <c r="B125" s="396" t="e">
        <f>+#REF!</f>
        <v>#REF!</v>
      </c>
      <c r="C125" s="396" t="e">
        <f>+#REF!</f>
        <v>#REF!</v>
      </c>
      <c r="D125" s="396"/>
      <c r="E125" s="396"/>
      <c r="F125" s="397"/>
      <c r="G125" s="396"/>
      <c r="H125" s="401"/>
      <c r="I125" s="402"/>
      <c r="J125" s="402"/>
      <c r="K125" s="402"/>
      <c r="L125" s="316"/>
      <c r="S125" s="317"/>
    </row>
    <row r="126" spans="1:19" ht="45.75" hidden="1" customHeight="1" thickBot="1" x14ac:dyDescent="0.25">
      <c r="A126" s="395" t="s">
        <v>82</v>
      </c>
      <c r="B126" s="403" t="e">
        <f>+#REF!</f>
        <v>#REF!</v>
      </c>
      <c r="C126" s="403" t="e">
        <f>+#REF!</f>
        <v>#REF!</v>
      </c>
      <c r="D126" s="403"/>
      <c r="E126" s="403"/>
      <c r="F126" s="397"/>
      <c r="G126" s="396"/>
      <c r="H126" s="398"/>
      <c r="I126" s="399"/>
      <c r="J126" s="399"/>
      <c r="K126" s="399"/>
      <c r="L126" s="316"/>
      <c r="M126" s="5"/>
      <c r="N126" s="5"/>
    </row>
    <row r="127" spans="1:19" ht="45.75" hidden="1" customHeight="1" x14ac:dyDescent="0.2"/>
    <row r="128" spans="1:19" ht="45.75" customHeight="1" x14ac:dyDescent="0.2">
      <c r="L128" s="404"/>
    </row>
    <row r="131" spans="2:5" ht="45.75" customHeight="1" x14ac:dyDescent="0.2">
      <c r="B131" s="405"/>
      <c r="E131" s="230"/>
    </row>
    <row r="182" spans="4:20" ht="45.75" customHeight="1" x14ac:dyDescent="0.2">
      <c r="G182" s="406"/>
      <c r="M182" s="159"/>
      <c r="T182" s="407"/>
    </row>
    <row r="184" spans="4:20" ht="45.75" customHeight="1" x14ac:dyDescent="0.2">
      <c r="D184" s="230">
        <f>109+25+13+3+1+1</f>
        <v>152</v>
      </c>
    </row>
  </sheetData>
  <mergeCells count="64">
    <mergeCell ref="A1:K1"/>
    <mergeCell ref="N1:O1"/>
    <mergeCell ref="T1:U1"/>
    <mergeCell ref="A2:A3"/>
    <mergeCell ref="B2:C2"/>
    <mergeCell ref="D2:E2"/>
    <mergeCell ref="F2:G2"/>
    <mergeCell ref="H2:I2"/>
    <mergeCell ref="J2:K2"/>
    <mergeCell ref="A25:U25"/>
    <mergeCell ref="A7:O7"/>
    <mergeCell ref="S7:U7"/>
    <mergeCell ref="C8:D8"/>
    <mergeCell ref="Y8:Z8"/>
    <mergeCell ref="C10:D10"/>
    <mergeCell ref="C11:D11"/>
    <mergeCell ref="C12:D12"/>
    <mergeCell ref="A13:O13"/>
    <mergeCell ref="S13:U13"/>
    <mergeCell ref="Y14:Z14"/>
    <mergeCell ref="A21:K21"/>
    <mergeCell ref="A26:O26"/>
    <mergeCell ref="P26:U26"/>
    <mergeCell ref="A32:U32"/>
    <mergeCell ref="A34:A35"/>
    <mergeCell ref="B34:B35"/>
    <mergeCell ref="C34:C35"/>
    <mergeCell ref="A43:A44"/>
    <mergeCell ref="B43:B44"/>
    <mergeCell ref="C43:C44"/>
    <mergeCell ref="D52:E52"/>
    <mergeCell ref="A69:A70"/>
    <mergeCell ref="B69:B70"/>
    <mergeCell ref="C69:C70"/>
    <mergeCell ref="D69:D70"/>
    <mergeCell ref="A84:A87"/>
    <mergeCell ref="B84:B87"/>
    <mergeCell ref="N84:N87"/>
    <mergeCell ref="O84:O87"/>
    <mergeCell ref="C85:C87"/>
    <mergeCell ref="D85:D87"/>
    <mergeCell ref="F85:F87"/>
    <mergeCell ref="G85:G87"/>
    <mergeCell ref="H85:H87"/>
    <mergeCell ref="M85:M87"/>
    <mergeCell ref="A93:A94"/>
    <mergeCell ref="B93:B94"/>
    <mergeCell ref="E93:F93"/>
    <mergeCell ref="O93:O94"/>
    <mergeCell ref="A106:A109"/>
    <mergeCell ref="B106:B109"/>
    <mergeCell ref="C106:C109"/>
    <mergeCell ref="D107:D109"/>
    <mergeCell ref="E107:E109"/>
    <mergeCell ref="G107:G109"/>
    <mergeCell ref="H107:H109"/>
    <mergeCell ref="L107:L109"/>
    <mergeCell ref="N107:N109"/>
    <mergeCell ref="A115:A116"/>
    <mergeCell ref="B115:B116"/>
    <mergeCell ref="D115:D116"/>
    <mergeCell ref="E115:E116"/>
    <mergeCell ref="F115:F116"/>
    <mergeCell ref="G115:G116"/>
  </mergeCells>
  <pageMargins left="0.25" right="0.25" top="0.75" bottom="0.75" header="0.3" footer="0.3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เป้า 30 09 69</vt:lpstr>
      <vt:lpstr>'เป้า 30 09 69'!Print_Area</vt:lpstr>
      <vt:lpstr>'เป้า 30 09 69'!Print_Titles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สุภาพร เลิศสุวรรณ์</dc:creator>
  <cp:lastModifiedBy>สุภาพร เลิศสุวรรณ์</cp:lastModifiedBy>
  <dcterms:created xsi:type="dcterms:W3CDTF">2026-10-09T06:42:26Z</dcterms:created>
  <dcterms:modified xsi:type="dcterms:W3CDTF">2026-10-09T08:39:59Z</dcterms:modified>
</cp:coreProperties>
</file>