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paphorn.ler\Desktop\"/>
    </mc:Choice>
  </mc:AlternateContent>
  <bookViews>
    <workbookView xWindow="0" yWindow="0" windowWidth="24000" windowHeight="9780"/>
  </bookViews>
  <sheets>
    <sheet name="เป้า 31 08 69" sheetId="1" r:id="rId1"/>
  </sheets>
  <definedNames>
    <definedName name="_xlnm.Print_Area" localSheetId="0">'เป้า 31 08 69'!$A$1:$U$25</definedName>
    <definedName name="_xlnm.Print_Titles" localSheetId="0">'เป้า 31 08 69'!$13:$14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4" i="1" l="1"/>
  <c r="C126" i="1"/>
  <c r="B126" i="1"/>
  <c r="B124" i="1" s="1"/>
  <c r="C125" i="1"/>
  <c r="C124" i="1" s="1"/>
  <c r="B125" i="1"/>
  <c r="B122" i="1"/>
  <c r="B120" i="1"/>
  <c r="B119" i="1"/>
  <c r="B118" i="1"/>
  <c r="C112" i="1"/>
  <c r="B112" i="1"/>
  <c r="C111" i="1"/>
  <c r="B111" i="1"/>
  <c r="B110" i="1" s="1"/>
  <c r="C110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0" i="1"/>
  <c r="B90" i="1"/>
  <c r="C89" i="1"/>
  <c r="B89" i="1"/>
  <c r="B88" i="1" s="1"/>
  <c r="C88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67" i="1"/>
  <c r="B67" i="1"/>
  <c r="C66" i="1"/>
  <c r="B66" i="1"/>
  <c r="B65" i="1" s="1"/>
  <c r="C65" i="1"/>
  <c r="S31" i="1"/>
  <c r="Q31" i="1"/>
  <c r="O31" i="1"/>
  <c r="M31" i="1"/>
  <c r="F31" i="1"/>
  <c r="J31" i="1" s="1"/>
  <c r="S30" i="1"/>
  <c r="M30" i="1"/>
  <c r="O30" i="1" s="1"/>
  <c r="F30" i="1"/>
  <c r="J30" i="1" s="1"/>
  <c r="S29" i="1"/>
  <c r="L29" i="1"/>
  <c r="M29" i="1" s="1"/>
  <c r="E29" i="1"/>
  <c r="F29" i="1" s="1"/>
  <c r="D29" i="1"/>
  <c r="C29" i="1"/>
  <c r="B29" i="1"/>
  <c r="W25" i="1"/>
  <c r="K24" i="1"/>
  <c r="G24" i="1"/>
  <c r="H24" i="1" s="1"/>
  <c r="F24" i="1"/>
  <c r="W23" i="1"/>
  <c r="K23" i="1"/>
  <c r="G23" i="1"/>
  <c r="H23" i="1" s="1"/>
  <c r="F23" i="1"/>
  <c r="AA20" i="1"/>
  <c r="S20" i="1"/>
  <c r="Q20" i="1"/>
  <c r="M20" i="1"/>
  <c r="O20" i="1" s="1"/>
  <c r="F20" i="1"/>
  <c r="J20" i="1" s="1"/>
  <c r="S19" i="1"/>
  <c r="L19" i="1"/>
  <c r="M19" i="1" s="1"/>
  <c r="E19" i="1"/>
  <c r="F19" i="1" s="1"/>
  <c r="D19" i="1"/>
  <c r="C19" i="1"/>
  <c r="B19" i="1"/>
  <c r="AA19" i="1" s="1"/>
  <c r="AA18" i="1"/>
  <c r="V18" i="1"/>
  <c r="S18" i="1"/>
  <c r="R18" i="1"/>
  <c r="Q18" i="1"/>
  <c r="O18" i="1"/>
  <c r="M18" i="1"/>
  <c r="K18" i="1"/>
  <c r="F18" i="1"/>
  <c r="H18" i="1" s="1"/>
  <c r="AA17" i="1"/>
  <c r="V17" i="1"/>
  <c r="S17" i="1"/>
  <c r="R17" i="1"/>
  <c r="M17" i="1"/>
  <c r="Q17" i="1" s="1"/>
  <c r="K17" i="1"/>
  <c r="F17" i="1"/>
  <c r="J17" i="1" s="1"/>
  <c r="Z16" i="1"/>
  <c r="Y16" i="1"/>
  <c r="V16" i="1"/>
  <c r="L16" i="1"/>
  <c r="R16" i="1" s="1"/>
  <c r="E16" i="1"/>
  <c r="AA16" i="1" s="1"/>
  <c r="D16" i="1"/>
  <c r="C16" i="1"/>
  <c r="B16" i="1"/>
  <c r="S16" i="1" s="1"/>
  <c r="W12" i="1"/>
  <c r="S12" i="1"/>
  <c r="R12" i="1"/>
  <c r="M12" i="1"/>
  <c r="Q12" i="1" s="1"/>
  <c r="K12" i="1"/>
  <c r="F12" i="1"/>
  <c r="H12" i="1" s="1"/>
  <c r="W11" i="1"/>
  <c r="S11" i="1"/>
  <c r="R11" i="1"/>
  <c r="Q11" i="1"/>
  <c r="M11" i="1"/>
  <c r="O11" i="1" s="1"/>
  <c r="K11" i="1"/>
  <c r="F11" i="1"/>
  <c r="H11" i="1" s="1"/>
  <c r="Z10" i="1"/>
  <c r="R10" i="1" s="1"/>
  <c r="Y10" i="1"/>
  <c r="L10" i="1"/>
  <c r="M10" i="1" s="1"/>
  <c r="E10" i="1"/>
  <c r="F10" i="1" s="1"/>
  <c r="D10" i="1"/>
  <c r="C10" i="1"/>
  <c r="W10" i="1" s="1"/>
  <c r="B10" i="1"/>
  <c r="S10" i="1" s="1"/>
  <c r="J10" i="1" l="1"/>
  <c r="H10" i="1"/>
  <c r="J29" i="1"/>
  <c r="H29" i="1"/>
  <c r="Q29" i="1"/>
  <c r="O29" i="1"/>
  <c r="Q10" i="1"/>
  <c r="O10" i="1"/>
  <c r="O19" i="1"/>
  <c r="Q19" i="1"/>
  <c r="J19" i="1"/>
  <c r="H19" i="1"/>
  <c r="J12" i="1"/>
  <c r="Q30" i="1"/>
  <c r="K10" i="1"/>
  <c r="J11" i="1"/>
  <c r="K16" i="1"/>
  <c r="H17" i="1"/>
  <c r="J18" i="1"/>
  <c r="H31" i="1"/>
  <c r="F16" i="1"/>
  <c r="H20" i="1"/>
  <c r="O12" i="1"/>
  <c r="M16" i="1"/>
  <c r="O17" i="1"/>
  <c r="H30" i="1"/>
  <c r="Q16" i="1" l="1"/>
  <c r="O16" i="1"/>
  <c r="H16" i="1"/>
  <c r="J16" i="1"/>
</calcChain>
</file>

<file path=xl/sharedStrings.xml><?xml version="1.0" encoding="utf-8"?>
<sst xmlns="http://schemas.openxmlformats.org/spreadsheetml/2006/main" count="212" uniqueCount="89">
  <si>
    <t>เป้าหมายการใช้จ่ายงบประมาณ ประจำปีงบประมาณ พ.ศ. 2569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</si>
  <si>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</si>
  <si>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</si>
  <si>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</si>
  <si>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</si>
  <si>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</si>
  <si>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สิงหาคม 2569</t>
  </si>
  <si>
    <t>เบิกจ่าย</t>
  </si>
  <si>
    <t>ใช้จ่าย</t>
  </si>
  <si>
    <t>ภาพรวม</t>
  </si>
  <si>
    <t>ประจำ</t>
  </si>
  <si>
    <t>ลงทุน</t>
  </si>
  <si>
    <t>ผลการใช้จ่ายงบประมาณรายจ่าย ประจำปีงบประมาณ พ.ศ. 2569</t>
  </si>
  <si>
    <t>ข้อมูล ณ วันที่ 31 สิงหาคม 2569</t>
  </si>
  <si>
    <t>ยังไม่ได้ดึงข้อมูล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</si>
  <si>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</si>
  <si>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</si>
  <si>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</si>
  <si>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</si>
  <si>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</si>
  <si>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 xml:space="preserve"> +/- เป้าหมาย</t>
  </si>
  <si>
    <t>เป้าหมาย
ส.ค. 69</t>
  </si>
  <si>
    <t>อัตรา
การขยายตัว 
(%YOY)</t>
  </si>
  <si>
    <t>การใช้จ่าย (PO+เบิกจ่าย)</t>
  </si>
  <si>
    <t>ร้อยละ
การใช้จ่าย</t>
  </si>
  <si>
    <t>คงเหลือ
หลังหักเบิกจ่าย</t>
  </si>
  <si>
    <t>ลำดับเบิกจ่าย</t>
  </si>
  <si>
    <t>ลำดับ
ใช้จ่าย</t>
  </si>
  <si>
    <t>ปีก่อน</t>
  </si>
  <si>
    <t>งบประมาณรายจ่ายประจำปี พ.ศ. 2569 (ภาพรวมทั้งประเทศ)</t>
  </si>
  <si>
    <t>recheck</t>
  </si>
  <si>
    <t>เบิก</t>
  </si>
  <si>
    <t>ใช้</t>
  </si>
  <si>
    <t>ผลการใช้จ่ายงบประมาณรายจ่ายจังหวัดเชียงใหม่ ประจำปีงบประมาณ พ.ศ. 2569</t>
  </si>
  <si>
    <t>9 สรุปผลการใช้จ่าย A08 รวม ปจ ลท 66</t>
  </si>
  <si>
    <t>งบประมาณรายจ่ายประจำปี พ.ศ. 2569 (จังหวัดเชียงใหม่)</t>
  </si>
  <si>
    <t>racking worning</t>
  </si>
  <si>
    <t xml:space="preserve"> PO เรียกจาก (รายงานเงินกันปี 67)</t>
  </si>
  <si>
    <r>
      <t xml:space="preserve">ลงทุน
</t>
    </r>
    <r>
      <rPr>
        <sz val="14"/>
        <rFont val="Tahoma"/>
        <family val="2"/>
        <scheme val="major"/>
      </rPr>
      <t>(ไม่รวมงบกลาง)</t>
    </r>
  </si>
  <si>
    <r>
      <t xml:space="preserve">ลงทุน
</t>
    </r>
    <r>
      <rPr>
        <sz val="14"/>
        <rFont val="Tahoma"/>
        <family val="2"/>
        <scheme val="major"/>
      </rPr>
      <t>(งบกลาง)</t>
    </r>
  </si>
  <si>
    <t>ผลการใช้จ่ายเงินกันไว้เบิกเหลื่อมปี (ปีงบประมาณ พ.ศ. 2568)</t>
  </si>
  <si>
    <t>สำรองเงิน
แบบมีหนี้
เหลื่อมปี</t>
  </si>
  <si>
    <t>ใบสั่งซื้อ
เหลื่อมปี</t>
  </si>
  <si>
    <t>การใช้จ่าย (PO+เบิกจ่าย+สำรองมีหนี้)</t>
  </si>
  <si>
    <t>คงเหลือ สรก. 
อยู่ระหว่างดำเนินการ</t>
  </si>
  <si>
    <t>เงินเหลือจ่ายไม่ขอขยายเวลาเบิกจ่าย</t>
  </si>
  <si>
    <t>คงเหลือรวม</t>
  </si>
  <si>
    <t>งบประมาณ
ปี 2568</t>
  </si>
  <si>
    <t>งบกระตุ้นเศรษฐกิจ</t>
  </si>
  <si>
    <t>ที่มา : ระบบบริหารการเงินการคลังภาครัฐแบบอิเล็กทรอนิกส์ใหม่  (New GFMIS Thai)</t>
  </si>
  <si>
    <t>ผลการใช้จ่ายงบประมาณรายจ่ายจังหวัดเชียงใหม่ ประจำปีงบประมาณ พ.ศ. 2568</t>
  </si>
  <si>
    <t>ข้อมูล ณ วันที่ 30 มิถุนายน 2568</t>
  </si>
  <si>
    <t>งบประมาณรายจ่ายประจำปี พ.ศ.2568 (งบกรมจังหวัด)</t>
  </si>
  <si>
    <t>เป้าหมาย
Q3</t>
  </si>
  <si>
    <t>เป้าหมาย
มิ.ย. 68</t>
  </si>
  <si>
    <t>คงเหลือ
หลังหักใช้จ่าย</t>
  </si>
  <si>
    <t>ผลเบิกจ่าย</t>
  </si>
  <si>
    <t>เงินกู้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</si>
  <si>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</si>
  <si>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</si>
  <si>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</si>
  <si>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</si>
  <si>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</si>
  <si>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</si>
  <si>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</si>
  <si>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รวม</t>
  </si>
  <si>
    <t>ลงตารางรายงานา ผวจ</t>
  </si>
  <si>
    <t>ปี 2563</t>
  </si>
  <si>
    <t>ปี 2564</t>
  </si>
  <si>
    <t>ปี 2565</t>
  </si>
  <si>
    <t>ปี 2566</t>
  </si>
  <si>
    <t>งบกลาง</t>
  </si>
  <si>
    <t>ประชุม กรมการจังหวัด</t>
  </si>
  <si>
    <t>จำนวน</t>
  </si>
  <si>
    <t>ประชุม กรมการ จว</t>
  </si>
  <si>
    <t>กรมจังหวัด</t>
  </si>
  <si>
    <t>สำรองเงิน</t>
  </si>
  <si>
    <t>มีหนี้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</si>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</sst>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.00,,"/>
    <numFmt numFmtId="188" formatCode="_(* #,##0.00_);_(* \(#,##0.00\);_(* &quot;-&quot;??_);_(@_)"/>
    <numFmt numFmtId="189" formatCode="#,##0.000,,"/>
  </numFmts>
  <fonts count="3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ahoma"/>
      <family val="2"/>
      <scheme val="major"/>
    </font>
    <font>
      <sz val="14"/>
      <name val="Tahoma"/>
      <family val="2"/>
      <scheme val="major"/>
    </font>
    <font>
      <b/>
      <sz val="14"/>
      <name val="Tahoma"/>
      <family val="2"/>
      <scheme val="major"/>
    </font>
    <font>
      <b/>
      <sz val="15"/>
      <name val="Tahoma"/>
      <family val="2"/>
      <scheme val="major"/>
    </font>
    <font>
      <sz val="15"/>
      <name val="Tahoma"/>
      <family val="2"/>
      <scheme val="major"/>
    </font>
    <font>
      <sz val="14"/>
      <color theme="0"/>
      <name val="Tahoma"/>
      <family val="2"/>
      <scheme val="major"/>
    </font>
    <font>
      <b/>
      <sz val="15"/>
      <color rgb="FFC00000"/>
      <name val="Tahoma"/>
      <family val="2"/>
      <scheme val="major"/>
    </font>
    <font>
      <b/>
      <sz val="15"/>
      <color rgb="FF00B050"/>
      <name val="Tahoma"/>
      <family val="2"/>
      <scheme val="major"/>
    </font>
    <font>
      <b/>
      <sz val="14"/>
      <color rgb="FFFF0000"/>
      <name val="Tahoma"/>
      <family val="2"/>
      <scheme val="major"/>
    </font>
    <font>
      <sz val="14"/>
      <color rgb="FFFF0000"/>
      <name val="Tahoma"/>
      <family val="2"/>
      <scheme val="major"/>
    </font>
    <font>
      <sz val="18"/>
      <name val="Tahoma"/>
      <family val="2"/>
      <scheme val="major"/>
    </font>
    <font>
      <sz val="11"/>
      <color indexed="8"/>
      <name val="Tahoma"/>
      <family val="2"/>
      <scheme val="minor"/>
    </font>
    <font>
      <sz val="15"/>
      <name val="Tahoma"/>
      <family val="2"/>
    </font>
    <font>
      <sz val="15"/>
      <color rgb="FFC00000"/>
      <name val="Tahoma"/>
      <family val="2"/>
    </font>
    <font>
      <sz val="15"/>
      <color rgb="FFC00000"/>
      <name val="Tahoma"/>
      <family val="2"/>
      <scheme val="major"/>
    </font>
    <font>
      <sz val="15"/>
      <color rgb="FF00B050"/>
      <name val="Tahoma"/>
      <family val="2"/>
      <scheme val="major"/>
    </font>
    <font>
      <b/>
      <sz val="12"/>
      <name val="Tahoma"/>
      <family val="2"/>
      <scheme val="major"/>
    </font>
    <font>
      <b/>
      <sz val="15"/>
      <color theme="1"/>
      <name val="Tahoma"/>
      <family val="2"/>
      <scheme val="major"/>
    </font>
    <font>
      <sz val="14"/>
      <color rgb="FFC00000"/>
      <name val="Tahoma"/>
      <family val="2"/>
      <scheme val="major"/>
    </font>
    <font>
      <b/>
      <sz val="14"/>
      <color rgb="FFC00000"/>
      <name val="Tahoma"/>
      <family val="2"/>
      <scheme val="major"/>
    </font>
    <font>
      <sz val="16"/>
      <name val="Tahoma"/>
      <family val="2"/>
      <scheme val="major"/>
    </font>
    <font>
      <sz val="16"/>
      <color rgb="FFFF0000"/>
      <name val="Tahoma"/>
      <family val="2"/>
      <scheme val="major"/>
    </font>
    <font>
      <b/>
      <sz val="15"/>
      <color rgb="FFFF0000"/>
      <name val="Tahoma"/>
      <family val="2"/>
      <scheme val="major"/>
    </font>
    <font>
      <sz val="15"/>
      <color rgb="FFFF0000"/>
      <name val="Tahoma"/>
      <family val="2"/>
      <scheme val="major"/>
    </font>
    <font>
      <sz val="14"/>
      <color theme="1"/>
      <name val="Tahoma"/>
      <family val="2"/>
      <scheme val="major"/>
    </font>
    <font>
      <sz val="14"/>
      <color rgb="FF0000CC"/>
      <name val="Tahoma"/>
      <family val="2"/>
      <scheme val="major"/>
    </font>
    <font>
      <b/>
      <sz val="14"/>
      <color rgb="FF0000CC"/>
      <name val="Tahoma"/>
      <family val="2"/>
      <scheme val="major"/>
    </font>
    <font>
      <b/>
      <sz val="14"/>
      <color theme="1"/>
      <name val="Tahoma"/>
      <family val="2"/>
      <scheme val="major"/>
    </font>
    <font>
      <sz val="14"/>
      <color theme="5"/>
      <name val="Tahoma"/>
      <family val="2"/>
      <scheme val="major"/>
    </font>
    <font>
      <b/>
      <sz val="14"/>
      <color rgb="FFFFFFFF"/>
      <name val="Tahoma"/>
      <family val="2"/>
      <scheme val="major"/>
    </font>
    <font>
      <b/>
      <sz val="14"/>
      <color rgb="FF19708F"/>
      <name val="Tahoma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</cellStyleXfs>
  <cellXfs count="48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87" fontId="3" fillId="0" borderId="0" xfId="0" applyNumberFormat="1" applyFont="1" applyAlignment="1">
      <alignment horizontal="right" vertical="center"/>
    </xf>
    <xf numFmtId="2" fontId="2" fillId="0" borderId="2" xfId="1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0" fontId="4" fillId="3" borderId="3" xfId="0" quotePrefix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  <xf numFmtId="2" fontId="2" fillId="0" borderId="6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87" fontId="4" fillId="0" borderId="7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87" fontId="4" fillId="3" borderId="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7" fontId="4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0" fontId="2" fillId="0" borderId="8" xfId="0" applyFont="1" applyBorder="1" applyAlignment="1">
      <alignment vertical="center"/>
    </xf>
    <xf numFmtId="2" fontId="5" fillId="0" borderId="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2" fontId="5" fillId="3" borderId="8" xfId="0" applyNumberFormat="1" applyFont="1" applyFill="1" applyBorder="1" applyAlignment="1">
      <alignment horizontal="center" vertical="center"/>
    </xf>
    <xf numFmtId="2" fontId="5" fillId="3" borderId="8" xfId="1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0" xfId="1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left" vertical="center"/>
    </xf>
    <xf numFmtId="0" fontId="2" fillId="0" borderId="9" xfId="0" applyFont="1" applyBorder="1" applyAlignment="1">
      <alignment vertical="center"/>
    </xf>
    <xf numFmtId="2" fontId="5" fillId="0" borderId="9" xfId="0" applyNumberFormat="1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0" xfId="0" applyFont="1" applyBorder="1" applyAlignment="1">
      <alignment vertical="center"/>
    </xf>
    <xf numFmtId="2" fontId="3" fillId="0" borderId="2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2" fontId="5" fillId="3" borderId="10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187" fontId="2" fillId="0" borderId="11" xfId="2" applyNumberFormat="1" applyFont="1" applyFill="1" applyBorder="1" applyAlignment="1">
      <alignment horizontal="center" vertical="center" wrapText="1"/>
    </xf>
    <xf numFmtId="2" fontId="2" fillId="0" borderId="3" xfId="2" applyNumberFormat="1" applyFont="1" applyFill="1" applyBorder="1" applyAlignment="1">
      <alignment horizontal="center" vertical="center" wrapText="1"/>
    </xf>
    <xf numFmtId="2" fontId="2" fillId="0" borderId="12" xfId="2" applyNumberFormat="1" applyFont="1" applyFill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2" fontId="2" fillId="2" borderId="7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2" fontId="2" fillId="3" borderId="5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49" fontId="2" fillId="5" borderId="13" xfId="0" applyNumberFormat="1" applyFont="1" applyFill="1" applyBorder="1" applyAlignment="1">
      <alignment horizontal="center" vertical="center" wrapText="1"/>
    </xf>
    <xf numFmtId="187" fontId="2" fillId="0" borderId="5" xfId="2" applyNumberFormat="1" applyFont="1" applyFill="1" applyBorder="1" applyAlignment="1">
      <alignment horizontal="center" vertical="center" wrapText="1"/>
    </xf>
    <xf numFmtId="187" fontId="2" fillId="0" borderId="1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187" fontId="3" fillId="4" borderId="11" xfId="0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187" fontId="3" fillId="4" borderId="14" xfId="0" applyNumberFormat="1" applyFont="1" applyFill="1" applyBorder="1" applyAlignment="1">
      <alignment vertical="center"/>
    </xf>
    <xf numFmtId="187" fontId="3" fillId="4" borderId="15" xfId="0" applyNumberFormat="1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4" borderId="16" xfId="0" applyFont="1" applyFill="1" applyBorder="1" applyAlignment="1">
      <alignment vertical="center"/>
    </xf>
    <xf numFmtId="0" fontId="7" fillId="4" borderId="13" xfId="0" applyFont="1" applyFill="1" applyBorder="1" applyAlignment="1">
      <alignment vertical="center"/>
    </xf>
    <xf numFmtId="187" fontId="3" fillId="4" borderId="5" xfId="0" applyNumberFormat="1" applyFont="1" applyFill="1" applyBorder="1" applyAlignment="1">
      <alignment vertical="center"/>
    </xf>
    <xf numFmtId="0" fontId="3" fillId="4" borderId="12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43" fontId="5" fillId="0" borderId="11" xfId="1" applyFont="1" applyFill="1" applyBorder="1" applyAlignment="1">
      <alignment horizontal="right" vertical="center"/>
    </xf>
    <xf numFmtId="2" fontId="5" fillId="0" borderId="3" xfId="1" applyNumberFormat="1" applyFont="1" applyFill="1" applyBorder="1" applyAlignment="1">
      <alignment vertical="center"/>
    </xf>
    <xf numFmtId="43" fontId="5" fillId="0" borderId="12" xfId="1" applyFont="1" applyFill="1" applyBorder="1" applyAlignment="1">
      <alignment vertical="center"/>
    </xf>
    <xf numFmtId="43" fontId="5" fillId="0" borderId="5" xfId="1" applyFont="1" applyFill="1" applyBorder="1" applyAlignment="1">
      <alignment horizontal="right" vertical="center"/>
    </xf>
    <xf numFmtId="2" fontId="5" fillId="0" borderId="5" xfId="2" applyNumberFormat="1" applyFont="1" applyFill="1" applyBorder="1" applyAlignment="1">
      <alignment horizontal="center" vertical="center"/>
    </xf>
    <xf numFmtId="2" fontId="5" fillId="2" borderId="7" xfId="2" applyNumberFormat="1" applyFont="1" applyFill="1" applyBorder="1" applyAlignment="1">
      <alignment horizontal="center" vertical="center"/>
    </xf>
    <xf numFmtId="2" fontId="8" fillId="2" borderId="12" xfId="2" applyNumberFormat="1" applyFont="1" applyFill="1" applyBorder="1" applyAlignment="1">
      <alignment horizontal="center" vertical="center"/>
    </xf>
    <xf numFmtId="2" fontId="5" fillId="3" borderId="5" xfId="2" applyNumberFormat="1" applyFont="1" applyFill="1" applyBorder="1" applyAlignment="1">
      <alignment horizontal="center" vertical="center"/>
    </xf>
    <xf numFmtId="2" fontId="8" fillId="3" borderId="12" xfId="2" applyNumberFormat="1" applyFont="1" applyFill="1" applyBorder="1" applyAlignment="1">
      <alignment horizontal="center" vertical="center"/>
    </xf>
    <xf numFmtId="2" fontId="9" fillId="5" borderId="18" xfId="2" applyNumberFormat="1" applyFont="1" applyFill="1" applyBorder="1" applyAlignment="1">
      <alignment horizontal="center" vertical="center"/>
    </xf>
    <xf numFmtId="43" fontId="5" fillId="0" borderId="19" xfId="1" applyFont="1" applyFill="1" applyBorder="1" applyAlignment="1">
      <alignment horizontal="right" vertical="center"/>
    </xf>
    <xf numFmtId="2" fontId="5" fillId="0" borderId="7" xfId="2" applyNumberFormat="1" applyFont="1" applyFill="1" applyBorder="1" applyAlignment="1">
      <alignment horizontal="center" vertical="center"/>
    </xf>
    <xf numFmtId="2" fontId="5" fillId="3" borderId="7" xfId="0" applyNumberFormat="1" applyFont="1" applyFill="1" applyBorder="1" applyAlignment="1">
      <alignment horizontal="center" vertical="center"/>
    </xf>
    <xf numFmtId="2" fontId="8" fillId="3" borderId="7" xfId="0" applyNumberFormat="1" applyFont="1" applyFill="1" applyBorder="1" applyAlignment="1">
      <alignment horizontal="center" vertical="center"/>
    </xf>
    <xf numFmtId="2" fontId="9" fillId="5" borderId="5" xfId="0" applyNumberFormat="1" applyFont="1" applyFill="1" applyBorder="1" applyAlignment="1">
      <alignment horizontal="center" vertical="center"/>
    </xf>
    <xf numFmtId="43" fontId="5" fillId="0" borderId="11" xfId="2" applyFont="1" applyFill="1" applyBorder="1" applyAlignment="1">
      <alignment horizontal="right" vertical="center"/>
    </xf>
    <xf numFmtId="1" fontId="6" fillId="0" borderId="7" xfId="0" applyNumberFormat="1" applyFont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188" fontId="11" fillId="6" borderId="0" xfId="0" applyNumberFormat="1" applyFont="1" applyFill="1" applyAlignment="1">
      <alignment horizontal="left" vertical="center" wrapText="1"/>
    </xf>
    <xf numFmtId="187" fontId="10" fillId="6" borderId="0" xfId="0" applyNumberFormat="1" applyFont="1" applyFill="1" applyAlignment="1">
      <alignment vertical="center"/>
    </xf>
    <xf numFmtId="4" fontId="10" fillId="6" borderId="17" xfId="0" applyNumberFormat="1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0" fontId="12" fillId="0" borderId="3" xfId="0" applyFont="1" applyBorder="1" applyAlignment="1">
      <alignment horizontal="center" vertical="center"/>
    </xf>
    <xf numFmtId="4" fontId="14" fillId="0" borderId="11" xfId="3" applyNumberFormat="1" applyFont="1" applyBorder="1" applyAlignment="1">
      <alignment horizontal="right" vertical="center" wrapText="1"/>
    </xf>
    <xf numFmtId="4" fontId="14" fillId="0" borderId="3" xfId="3" applyNumberFormat="1" applyFont="1" applyBorder="1" applyAlignment="1">
      <alignment vertical="center" wrapText="1"/>
    </xf>
    <xf numFmtId="4" fontId="14" fillId="0" borderId="12" xfId="3" applyNumberFormat="1" applyFont="1" applyBorder="1" applyAlignment="1">
      <alignment vertical="center"/>
    </xf>
    <xf numFmtId="4" fontId="14" fillId="0" borderId="4" xfId="3" applyNumberFormat="1" applyFont="1" applyBorder="1" applyAlignment="1">
      <alignment horizontal="right" vertical="center" wrapText="1"/>
    </xf>
    <xf numFmtId="2" fontId="14" fillId="0" borderId="6" xfId="2" applyNumberFormat="1" applyFont="1" applyFill="1" applyBorder="1" applyAlignment="1">
      <alignment horizontal="center" vertical="center"/>
    </xf>
    <xf numFmtId="2" fontId="14" fillId="2" borderId="7" xfId="2" applyNumberFormat="1" applyFont="1" applyFill="1" applyBorder="1" applyAlignment="1">
      <alignment horizontal="center" vertical="center"/>
    </xf>
    <xf numFmtId="2" fontId="15" fillId="2" borderId="12" xfId="2" applyNumberFormat="1" applyFont="1" applyFill="1" applyBorder="1" applyAlignment="1">
      <alignment horizontal="center" vertical="center"/>
    </xf>
    <xf numFmtId="2" fontId="14" fillId="3" borderId="5" xfId="2" applyNumberFormat="1" applyFont="1" applyFill="1" applyBorder="1" applyAlignment="1">
      <alignment horizontal="center" vertical="center"/>
    </xf>
    <xf numFmtId="2" fontId="16" fillId="3" borderId="12" xfId="2" applyNumberFormat="1" applyFont="1" applyFill="1" applyBorder="1" applyAlignment="1">
      <alignment horizontal="center" vertical="center"/>
    </xf>
    <xf numFmtId="2" fontId="17" fillId="5" borderId="18" xfId="2" applyNumberFormat="1" applyFont="1" applyFill="1" applyBorder="1" applyAlignment="1">
      <alignment horizontal="center" vertical="center"/>
    </xf>
    <xf numFmtId="2" fontId="6" fillId="3" borderId="7" xfId="0" applyNumberFormat="1" applyFont="1" applyFill="1" applyBorder="1" applyAlignment="1">
      <alignment horizontal="center" vertical="center"/>
    </xf>
    <xf numFmtId="2" fontId="16" fillId="3" borderId="7" xfId="0" applyNumberFormat="1" applyFont="1" applyFill="1" applyBorder="1" applyAlignment="1">
      <alignment horizontal="center" vertical="center"/>
    </xf>
    <xf numFmtId="2" fontId="17" fillId="5" borderId="5" xfId="0" applyNumberFormat="1" applyFont="1" applyFill="1" applyBorder="1" applyAlignment="1">
      <alignment horizontal="center" vertical="center"/>
    </xf>
    <xf numFmtId="43" fontId="6" fillId="0" borderId="11" xfId="2" applyFont="1" applyFill="1" applyBorder="1" applyAlignment="1">
      <alignment horizontal="right" vertical="center"/>
    </xf>
    <xf numFmtId="1" fontId="11" fillId="6" borderId="0" xfId="0" applyNumberFormat="1" applyFont="1" applyFill="1" applyAlignment="1">
      <alignment horizontal="center" vertical="center"/>
    </xf>
    <xf numFmtId="0" fontId="11" fillId="6" borderId="0" xfId="0" applyFont="1" applyFill="1" applyAlignment="1">
      <alignment vertical="center"/>
    </xf>
    <xf numFmtId="4" fontId="3" fillId="6" borderId="17" xfId="0" applyNumberFormat="1" applyFont="1" applyFill="1" applyBorder="1" applyAlignment="1">
      <alignment vertical="center"/>
    </xf>
    <xf numFmtId="43" fontId="3" fillId="6" borderId="17" xfId="1" applyFont="1" applyFill="1" applyBorder="1" applyAlignment="1">
      <alignment vertical="center"/>
    </xf>
    <xf numFmtId="4" fontId="14" fillId="0" borderId="12" xfId="3" applyNumberFormat="1" applyFont="1" applyBorder="1" applyAlignment="1">
      <alignment vertical="center" wrapText="1"/>
    </xf>
    <xf numFmtId="2" fontId="17" fillId="3" borderId="3" xfId="2" applyNumberFormat="1" applyFont="1" applyFill="1" applyBorder="1" applyAlignment="1">
      <alignment horizontal="center" vertical="center"/>
    </xf>
    <xf numFmtId="2" fontId="17" fillId="5" borderId="13" xfId="2" applyNumberFormat="1" applyFont="1" applyFill="1" applyBorder="1" applyAlignment="1">
      <alignment horizontal="center" vertical="center"/>
    </xf>
    <xf numFmtId="2" fontId="17" fillId="3" borderId="7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right" vertical="center"/>
    </xf>
    <xf numFmtId="187" fontId="2" fillId="0" borderId="20" xfId="2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87" fontId="18" fillId="0" borderId="11" xfId="0" applyNumberFormat="1" applyFont="1" applyBorder="1" applyAlignment="1">
      <alignment horizontal="center" vertical="center" wrapText="1"/>
    </xf>
    <xf numFmtId="187" fontId="18" fillId="0" borderId="5" xfId="0" applyNumberFormat="1" applyFont="1" applyBorder="1" applyAlignment="1">
      <alignment horizontal="center" vertical="center" wrapText="1"/>
    </xf>
    <xf numFmtId="0" fontId="4" fillId="7" borderId="21" xfId="0" applyFont="1" applyFill="1" applyBorder="1" applyAlignment="1">
      <alignment vertical="center"/>
    </xf>
    <xf numFmtId="187" fontId="3" fillId="7" borderId="22" xfId="0" applyNumberFormat="1" applyFont="1" applyFill="1" applyBorder="1" applyAlignment="1">
      <alignment vertical="center"/>
    </xf>
    <xf numFmtId="0" fontId="3" fillId="7" borderId="23" xfId="0" applyFont="1" applyFill="1" applyBorder="1" applyAlignment="1">
      <alignment vertical="center"/>
    </xf>
    <xf numFmtId="187" fontId="3" fillId="7" borderId="23" xfId="0" applyNumberFormat="1" applyFont="1" applyFill="1" applyBorder="1" applyAlignment="1">
      <alignment vertical="center"/>
    </xf>
    <xf numFmtId="187" fontId="3" fillId="7" borderId="24" xfId="0" applyNumberFormat="1" applyFont="1" applyFill="1" applyBorder="1" applyAlignment="1">
      <alignment vertical="center"/>
    </xf>
    <xf numFmtId="0" fontId="7" fillId="7" borderId="23" xfId="0" applyFont="1" applyFill="1" applyBorder="1" applyAlignment="1">
      <alignment vertical="center"/>
    </xf>
    <xf numFmtId="0" fontId="7" fillId="7" borderId="25" xfId="0" applyFont="1" applyFill="1" applyBorder="1" applyAlignment="1">
      <alignment vertical="center"/>
    </xf>
    <xf numFmtId="0" fontId="7" fillId="7" borderId="13" xfId="0" applyFont="1" applyFill="1" applyBorder="1" applyAlignment="1">
      <alignment vertical="center"/>
    </xf>
    <xf numFmtId="187" fontId="3" fillId="7" borderId="26" xfId="0" applyNumberFormat="1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3" fillId="7" borderId="27" xfId="0" applyFont="1" applyFill="1" applyBorder="1" applyAlignment="1">
      <alignment vertical="center"/>
    </xf>
    <xf numFmtId="0" fontId="3" fillId="7" borderId="16" xfId="0" applyFont="1" applyFill="1" applyBorder="1" applyAlignment="1">
      <alignment vertical="center"/>
    </xf>
    <xf numFmtId="187" fontId="3" fillId="7" borderId="4" xfId="0" applyNumberFormat="1" applyFont="1" applyFill="1" applyBorder="1" applyAlignment="1">
      <alignment vertical="center"/>
    </xf>
    <xf numFmtId="187" fontId="3" fillId="7" borderId="28" xfId="0" applyNumberFormat="1" applyFont="1" applyFill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187" fontId="19" fillId="0" borderId="31" xfId="2" applyNumberFormat="1" applyFont="1" applyFill="1" applyBorder="1" applyAlignment="1">
      <alignment vertical="center" readingOrder="1"/>
    </xf>
    <xf numFmtId="187" fontId="19" fillId="0" borderId="32" xfId="2" applyNumberFormat="1" applyFont="1" applyFill="1" applyBorder="1" applyAlignment="1">
      <alignment vertical="center" readingOrder="1"/>
    </xf>
    <xf numFmtId="187" fontId="19" fillId="0" borderId="33" xfId="2" applyNumberFormat="1" applyFont="1" applyFill="1" applyBorder="1" applyAlignment="1">
      <alignment horizontal="right" vertical="center" readingOrder="1"/>
    </xf>
    <xf numFmtId="2" fontId="5" fillId="0" borderId="32" xfId="2" applyNumberFormat="1" applyFont="1" applyFill="1" applyBorder="1" applyAlignment="1">
      <alignment horizontal="center" vertical="center"/>
    </xf>
    <xf numFmtId="2" fontId="5" fillId="2" borderId="32" xfId="2" applyNumberFormat="1" applyFont="1" applyFill="1" applyBorder="1" applyAlignment="1">
      <alignment horizontal="center" vertical="center"/>
    </xf>
    <xf numFmtId="2" fontId="8" fillId="2" borderId="34" xfId="2" applyNumberFormat="1" applyFont="1" applyFill="1" applyBorder="1" applyAlignment="1">
      <alignment horizontal="center" vertical="center"/>
    </xf>
    <xf numFmtId="2" fontId="9" fillId="3" borderId="12" xfId="2" applyNumberFormat="1" applyFont="1" applyFill="1" applyBorder="1" applyAlignment="1">
      <alignment horizontal="center" vertical="center"/>
    </xf>
    <xf numFmtId="2" fontId="9" fillId="5" borderId="35" xfId="2" applyNumberFormat="1" applyFont="1" applyFill="1" applyBorder="1" applyAlignment="1">
      <alignment horizontal="center" vertical="center"/>
    </xf>
    <xf numFmtId="187" fontId="19" fillId="0" borderId="1" xfId="2" applyNumberFormat="1" applyFont="1" applyFill="1" applyBorder="1" applyAlignment="1">
      <alignment vertical="center" readingOrder="1"/>
    </xf>
    <xf numFmtId="2" fontId="5" fillId="0" borderId="6" xfId="2" applyNumberFormat="1" applyFont="1" applyFill="1" applyBorder="1" applyAlignment="1">
      <alignment horizontal="center" vertical="center"/>
    </xf>
    <xf numFmtId="2" fontId="5" fillId="2" borderId="6" xfId="2" applyNumberFormat="1" applyFont="1" applyFill="1" applyBorder="1" applyAlignment="1">
      <alignment horizontal="center" vertical="center"/>
    </xf>
    <xf numFmtId="2" fontId="8" fillId="2" borderId="36" xfId="2" applyNumberFormat="1" applyFont="1" applyFill="1" applyBorder="1" applyAlignment="1">
      <alignment horizontal="center" vertical="center"/>
    </xf>
    <xf numFmtId="2" fontId="5" fillId="3" borderId="6" xfId="0" applyNumberFormat="1" applyFont="1" applyFill="1" applyBorder="1" applyAlignment="1">
      <alignment horizontal="center" vertical="center"/>
    </xf>
    <xf numFmtId="2" fontId="9" fillId="3" borderId="37" xfId="0" applyNumberFormat="1" applyFont="1" applyFill="1" applyBorder="1" applyAlignment="1">
      <alignment horizontal="center" vertical="center"/>
    </xf>
    <xf numFmtId="2" fontId="9" fillId="5" borderId="35" xfId="0" applyNumberFormat="1" applyFont="1" applyFill="1" applyBorder="1" applyAlignment="1">
      <alignment horizontal="center" vertical="center"/>
    </xf>
    <xf numFmtId="187" fontId="5" fillId="0" borderId="1" xfId="2" applyNumberFormat="1" applyFont="1" applyFill="1" applyBorder="1" applyAlignment="1">
      <alignment horizontal="right" vertical="center"/>
    </xf>
    <xf numFmtId="1" fontId="6" fillId="0" borderId="6" xfId="0" applyNumberFormat="1" applyFont="1" applyBorder="1" applyAlignment="1">
      <alignment horizontal="center" vertical="center"/>
    </xf>
    <xf numFmtId="187" fontId="11" fillId="6" borderId="0" xfId="1" applyNumberFormat="1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43" fontId="4" fillId="0" borderId="0" xfId="0" applyNumberFormat="1" applyFont="1" applyAlignment="1">
      <alignment vertical="center"/>
    </xf>
    <xf numFmtId="187" fontId="10" fillId="6" borderId="17" xfId="0" applyNumberFormat="1" applyFont="1" applyFill="1" applyBorder="1" applyAlignment="1">
      <alignment vertical="center"/>
    </xf>
    <xf numFmtId="187" fontId="4" fillId="0" borderId="38" xfId="2" applyNumberFormat="1" applyFont="1" applyFill="1" applyBorder="1" applyAlignment="1">
      <alignment horizontal="right" vertical="center"/>
    </xf>
    <xf numFmtId="2" fontId="4" fillId="0" borderId="0" xfId="0" applyNumberFormat="1" applyFont="1" applyAlignment="1">
      <alignment vertical="center"/>
    </xf>
    <xf numFmtId="0" fontId="12" fillId="0" borderId="30" xfId="0" applyFont="1" applyBorder="1" applyAlignment="1">
      <alignment horizontal="center" vertical="center"/>
    </xf>
    <xf numFmtId="187" fontId="6" fillId="0" borderId="6" xfId="0" applyNumberFormat="1" applyFont="1" applyBorder="1" applyAlignment="1">
      <alignment horizontal="right" vertical="center"/>
    </xf>
    <xf numFmtId="187" fontId="6" fillId="0" borderId="7" xfId="0" applyNumberFormat="1" applyFont="1" applyBorder="1" applyAlignment="1">
      <alignment vertical="center"/>
    </xf>
    <xf numFmtId="187" fontId="6" fillId="0" borderId="39" xfId="0" applyNumberFormat="1" applyFont="1" applyBorder="1" applyAlignment="1">
      <alignment horizontal="right" vertical="center"/>
    </xf>
    <xf numFmtId="187" fontId="6" fillId="0" borderId="40" xfId="0" applyNumberFormat="1" applyFont="1" applyBorder="1" applyAlignment="1">
      <alignment horizontal="right" vertical="center"/>
    </xf>
    <xf numFmtId="2" fontId="6" fillId="0" borderId="6" xfId="2" applyNumberFormat="1" applyFont="1" applyFill="1" applyBorder="1" applyAlignment="1">
      <alignment horizontal="center" vertical="center"/>
    </xf>
    <xf numFmtId="2" fontId="6" fillId="2" borderId="6" xfId="2" applyNumberFormat="1" applyFont="1" applyFill="1" applyBorder="1" applyAlignment="1">
      <alignment horizontal="center" vertical="center"/>
    </xf>
    <xf numFmtId="2" fontId="16" fillId="2" borderId="37" xfId="2" applyNumberFormat="1" applyFont="1" applyFill="1" applyBorder="1" applyAlignment="1">
      <alignment horizontal="center" vertical="center"/>
    </xf>
    <xf numFmtId="2" fontId="17" fillId="3" borderId="12" xfId="2" applyNumberFormat="1" applyFont="1" applyFill="1" applyBorder="1" applyAlignment="1">
      <alignment horizontal="center" vertical="center"/>
    </xf>
    <xf numFmtId="2" fontId="17" fillId="5" borderId="35" xfId="2" applyNumberFormat="1" applyFont="1" applyFill="1" applyBorder="1" applyAlignment="1">
      <alignment horizontal="center" vertical="center"/>
    </xf>
    <xf numFmtId="187" fontId="6" fillId="0" borderId="39" xfId="2" applyNumberFormat="1" applyFont="1" applyFill="1" applyBorder="1" applyAlignment="1">
      <alignment horizontal="right" vertical="center"/>
    </xf>
    <xf numFmtId="2" fontId="16" fillId="2" borderId="36" xfId="2" applyNumberFormat="1" applyFont="1" applyFill="1" applyBorder="1" applyAlignment="1">
      <alignment horizontal="center" vertical="center"/>
    </xf>
    <xf numFmtId="2" fontId="17" fillId="3" borderId="12" xfId="0" applyNumberFormat="1" applyFont="1" applyFill="1" applyBorder="1" applyAlignment="1">
      <alignment horizontal="center" vertical="center"/>
    </xf>
    <xf numFmtId="2" fontId="17" fillId="5" borderId="35" xfId="0" applyNumberFormat="1" applyFont="1" applyFill="1" applyBorder="1" applyAlignment="1">
      <alignment horizontal="center" vertical="center"/>
    </xf>
    <xf numFmtId="187" fontId="6" fillId="0" borderId="1" xfId="2" applyNumberFormat="1" applyFont="1" applyFill="1" applyBorder="1" applyAlignment="1">
      <alignment horizontal="right" vertical="center"/>
    </xf>
    <xf numFmtId="187" fontId="14" fillId="0" borderId="17" xfId="3" applyNumberFormat="1" applyFont="1" applyBorder="1" applyAlignment="1">
      <alignment horizontal="right" vertical="center" wrapText="1"/>
    </xf>
    <xf numFmtId="187" fontId="3" fillId="0" borderId="38" xfId="2" applyNumberFormat="1" applyFont="1" applyFill="1" applyBorder="1" applyAlignment="1">
      <alignment horizontal="right" vertical="center"/>
    </xf>
    <xf numFmtId="0" fontId="12" fillId="0" borderId="41" xfId="0" applyFont="1" applyBorder="1" applyAlignment="1">
      <alignment horizontal="center" vertical="center"/>
    </xf>
    <xf numFmtId="187" fontId="6" fillId="0" borderId="7" xfId="0" applyNumberFormat="1" applyFont="1" applyBorder="1" applyAlignment="1">
      <alignment horizontal="right" vertical="center"/>
    </xf>
    <xf numFmtId="2" fontId="17" fillId="2" borderId="37" xfId="2" applyNumberFormat="1" applyFont="1" applyFill="1" applyBorder="1" applyAlignment="1">
      <alignment horizontal="center" vertical="center"/>
    </xf>
    <xf numFmtId="0" fontId="4" fillId="6" borderId="41" xfId="0" applyFont="1" applyFill="1" applyBorder="1" applyAlignment="1">
      <alignment horizontal="center" vertical="top" wrapText="1"/>
    </xf>
    <xf numFmtId="2" fontId="6" fillId="5" borderId="35" xfId="2" applyNumberFormat="1" applyFont="1" applyFill="1" applyBorder="1" applyAlignment="1">
      <alignment horizontal="center" vertical="center"/>
    </xf>
    <xf numFmtId="187" fontId="6" fillId="0" borderId="5" xfId="0" applyNumberFormat="1" applyFont="1" applyBorder="1" applyAlignment="1">
      <alignment horizontal="right" vertical="center"/>
    </xf>
    <xf numFmtId="2" fontId="5" fillId="5" borderId="35" xfId="0" applyNumberFormat="1" applyFont="1" applyFill="1" applyBorder="1" applyAlignment="1">
      <alignment horizontal="center" vertical="center"/>
    </xf>
    <xf numFmtId="187" fontId="3" fillId="6" borderId="0" xfId="1" applyNumberFormat="1" applyFont="1" applyFill="1" applyAlignment="1">
      <alignment horizontal="left" vertical="center" wrapText="1"/>
    </xf>
    <xf numFmtId="187" fontId="3" fillId="0" borderId="0" xfId="2" applyNumberFormat="1" applyFont="1" applyFill="1" applyBorder="1" applyAlignment="1">
      <alignment horizontal="right" vertical="center"/>
    </xf>
    <xf numFmtId="0" fontId="4" fillId="8" borderId="41" xfId="0" applyFont="1" applyFill="1" applyBorder="1" applyAlignment="1">
      <alignment horizontal="center" vertical="top" wrapText="1"/>
    </xf>
    <xf numFmtId="2" fontId="16" fillId="3" borderId="12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left" vertical="center"/>
    </xf>
    <xf numFmtId="187" fontId="4" fillId="9" borderId="0" xfId="0" applyNumberFormat="1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187" fontId="5" fillId="0" borderId="5" xfId="2" applyNumberFormat="1" applyFont="1" applyFill="1" applyBorder="1" applyAlignment="1">
      <alignment horizontal="center" vertical="center" wrapText="1"/>
    </xf>
    <xf numFmtId="2" fontId="5" fillId="0" borderId="7" xfId="2" applyNumberFormat="1" applyFont="1" applyFill="1" applyBorder="1" applyAlignment="1">
      <alignment horizontal="center" vertical="center" wrapText="1"/>
    </xf>
    <xf numFmtId="187" fontId="5" fillId="0" borderId="12" xfId="2" applyNumberFormat="1" applyFont="1" applyFill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187" fontId="4" fillId="0" borderId="5" xfId="2" applyNumberFormat="1" applyFont="1" applyFill="1" applyBorder="1" applyAlignment="1">
      <alignment horizontal="center" vertical="center" wrapText="1"/>
    </xf>
    <xf numFmtId="187" fontId="5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87" fontId="4" fillId="0" borderId="0" xfId="0" applyNumberFormat="1" applyFont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187" fontId="6" fillId="0" borderId="5" xfId="1" applyNumberFormat="1" applyFont="1" applyFill="1" applyBorder="1" applyAlignment="1">
      <alignment horizontal="right" vertical="center"/>
    </xf>
    <xf numFmtId="187" fontId="6" fillId="0" borderId="12" xfId="1" applyNumberFormat="1" applyFont="1" applyFill="1" applyBorder="1" applyAlignment="1">
      <alignment horizontal="right" vertical="center"/>
    </xf>
    <xf numFmtId="4" fontId="6" fillId="0" borderId="34" xfId="2" applyNumberFormat="1" applyFont="1" applyFill="1" applyBorder="1" applyAlignment="1">
      <alignment horizontal="center" vertical="center"/>
    </xf>
    <xf numFmtId="187" fontId="6" fillId="0" borderId="39" xfId="1" applyNumberFormat="1" applyFont="1" applyFill="1" applyBorder="1" applyAlignment="1">
      <alignment horizontal="right" vertical="center"/>
    </xf>
    <xf numFmtId="187" fontId="6" fillId="0" borderId="6" xfId="2" applyNumberFormat="1" applyFont="1" applyFill="1" applyBorder="1" applyAlignment="1">
      <alignment horizontal="right" vertical="center"/>
    </xf>
    <xf numFmtId="4" fontId="3" fillId="0" borderId="0" xfId="2" applyNumberFormat="1" applyFont="1" applyFill="1" applyBorder="1" applyAlignment="1">
      <alignment horizontal="center" vertical="center"/>
    </xf>
    <xf numFmtId="187" fontId="6" fillId="0" borderId="0" xfId="2" applyNumberFormat="1" applyFont="1" applyFill="1" applyBorder="1" applyAlignment="1">
      <alignment horizontal="right" vertical="center"/>
    </xf>
    <xf numFmtId="187" fontId="3" fillId="0" borderId="0" xfId="1" applyNumberFormat="1" applyFont="1" applyFill="1" applyBorder="1" applyAlignment="1">
      <alignment horizontal="center" vertical="center"/>
    </xf>
    <xf numFmtId="187" fontId="3" fillId="0" borderId="0" xfId="0" applyNumberFormat="1" applyFont="1" applyAlignment="1">
      <alignment horizontal="center" vertical="center"/>
    </xf>
    <xf numFmtId="187" fontId="3" fillId="0" borderId="1" xfId="1" applyNumberFormat="1" applyFont="1" applyFill="1" applyBorder="1" applyAlignment="1">
      <alignment horizontal="right" vertical="center"/>
    </xf>
    <xf numFmtId="187" fontId="3" fillId="0" borderId="0" xfId="3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vertical="center"/>
    </xf>
    <xf numFmtId="187" fontId="23" fillId="0" borderId="1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4" fillId="10" borderId="21" xfId="0" applyFont="1" applyFill="1" applyBorder="1" applyAlignment="1">
      <alignment vertical="center"/>
    </xf>
    <xf numFmtId="187" fontId="3" fillId="10" borderId="22" xfId="0" applyNumberFormat="1" applyFont="1" applyFill="1" applyBorder="1" applyAlignment="1">
      <alignment vertical="center"/>
    </xf>
    <xf numFmtId="0" fontId="3" fillId="10" borderId="23" xfId="0" applyFont="1" applyFill="1" applyBorder="1" applyAlignment="1">
      <alignment vertical="center"/>
    </xf>
    <xf numFmtId="187" fontId="3" fillId="10" borderId="23" xfId="0" applyNumberFormat="1" applyFont="1" applyFill="1" applyBorder="1" applyAlignment="1">
      <alignment vertical="center"/>
    </xf>
    <xf numFmtId="187" fontId="3" fillId="10" borderId="24" xfId="0" applyNumberFormat="1" applyFont="1" applyFill="1" applyBorder="1" applyAlignment="1">
      <alignment vertical="center"/>
    </xf>
    <xf numFmtId="0" fontId="7" fillId="10" borderId="23" xfId="0" applyFont="1" applyFill="1" applyBorder="1" applyAlignment="1">
      <alignment vertical="center"/>
    </xf>
    <xf numFmtId="0" fontId="7" fillId="10" borderId="25" xfId="0" applyFont="1" applyFill="1" applyBorder="1" applyAlignment="1">
      <alignment vertical="center"/>
    </xf>
    <xf numFmtId="0" fontId="3" fillId="10" borderId="42" xfId="0" applyFont="1" applyFill="1" applyBorder="1" applyAlignment="1">
      <alignment vertical="center"/>
    </xf>
    <xf numFmtId="0" fontId="3" fillId="10" borderId="25" xfId="0" applyFont="1" applyFill="1" applyBorder="1" applyAlignment="1">
      <alignment vertical="center"/>
    </xf>
    <xf numFmtId="187" fontId="3" fillId="10" borderId="28" xfId="0" applyNumberFormat="1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187" fontId="4" fillId="0" borderId="20" xfId="2" applyNumberFormat="1" applyFont="1" applyFill="1" applyBorder="1" applyAlignment="1">
      <alignment horizontal="center" vertical="center" wrapText="1"/>
    </xf>
    <xf numFmtId="2" fontId="4" fillId="0" borderId="7" xfId="2" applyNumberFormat="1" applyFont="1" applyFill="1" applyBorder="1" applyAlignment="1">
      <alignment horizontal="center" vertical="center" wrapText="1"/>
    </xf>
    <xf numFmtId="187" fontId="4" fillId="0" borderId="3" xfId="2" applyNumberFormat="1" applyFont="1" applyFill="1" applyBorder="1" applyAlignment="1">
      <alignment horizontal="center" vertical="center" wrapText="1"/>
    </xf>
    <xf numFmtId="187" fontId="4" fillId="0" borderId="11" xfId="2" applyNumberFormat="1" applyFont="1" applyFill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2" fontId="4" fillId="3" borderId="5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2" borderId="43" xfId="0" applyNumberFormat="1" applyFont="1" applyFill="1" applyBorder="1" applyAlignment="1">
      <alignment horizontal="center" vertical="center" wrapText="1"/>
    </xf>
    <xf numFmtId="187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/>
    </xf>
    <xf numFmtId="187" fontId="19" fillId="0" borderId="44" xfId="2" applyNumberFormat="1" applyFont="1" applyFill="1" applyBorder="1" applyAlignment="1">
      <alignment vertical="center" readingOrder="1"/>
    </xf>
    <xf numFmtId="2" fontId="24" fillId="2" borderId="34" xfId="2" applyNumberFormat="1" applyFont="1" applyFill="1" applyBorder="1" applyAlignment="1">
      <alignment horizontal="center" vertical="center"/>
    </xf>
    <xf numFmtId="2" fontId="24" fillId="3" borderId="12" xfId="2" applyNumberFormat="1" applyFont="1" applyFill="1" applyBorder="1" applyAlignment="1">
      <alignment horizontal="center" vertical="center"/>
    </xf>
    <xf numFmtId="2" fontId="24" fillId="3" borderId="1" xfId="2" applyNumberFormat="1" applyFont="1" applyFill="1" applyBorder="1" applyAlignment="1">
      <alignment horizontal="center" vertical="center"/>
    </xf>
    <xf numFmtId="187" fontId="19" fillId="0" borderId="45" xfId="2" applyNumberFormat="1" applyFont="1" applyFill="1" applyBorder="1" applyAlignment="1">
      <alignment vertical="center" readingOrder="1"/>
    </xf>
    <xf numFmtId="2" fontId="24" fillId="2" borderId="41" xfId="2" applyNumberFormat="1" applyFont="1" applyFill="1" applyBorder="1" applyAlignment="1">
      <alignment horizontal="center" vertical="center"/>
    </xf>
    <xf numFmtId="2" fontId="24" fillId="3" borderId="12" xfId="0" applyNumberFormat="1" applyFont="1" applyFill="1" applyBorder="1" applyAlignment="1">
      <alignment horizontal="center" vertical="center"/>
    </xf>
    <xf numFmtId="2" fontId="24" fillId="3" borderId="1" xfId="0" applyNumberFormat="1" applyFont="1" applyFill="1" applyBorder="1" applyAlignment="1">
      <alignment horizontal="center" vertical="center"/>
    </xf>
    <xf numFmtId="187" fontId="5" fillId="0" borderId="45" xfId="2" applyNumberFormat="1" applyFont="1" applyFill="1" applyBorder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3" fillId="0" borderId="30" xfId="0" applyFont="1" applyBorder="1" applyAlignment="1">
      <alignment horizontal="left" vertical="center"/>
    </xf>
    <xf numFmtId="2" fontId="6" fillId="0" borderId="7" xfId="0" applyNumberFormat="1" applyFont="1" applyBorder="1" applyAlignment="1">
      <alignment horizontal="right" vertical="center"/>
    </xf>
    <xf numFmtId="187" fontId="6" fillId="0" borderId="14" xfId="0" applyNumberFormat="1" applyFont="1" applyBorder="1" applyAlignment="1">
      <alignment horizontal="right" vertical="center"/>
    </xf>
    <xf numFmtId="2" fontId="25" fillId="2" borderId="37" xfId="2" applyNumberFormat="1" applyFont="1" applyFill="1" applyBorder="1" applyAlignment="1">
      <alignment horizontal="center" vertical="center"/>
    </xf>
    <xf numFmtId="2" fontId="25" fillId="3" borderId="12" xfId="2" applyNumberFormat="1" applyFont="1" applyFill="1" applyBorder="1" applyAlignment="1">
      <alignment horizontal="center" vertical="center"/>
    </xf>
    <xf numFmtId="2" fontId="25" fillId="3" borderId="1" xfId="2" applyNumberFormat="1" applyFont="1" applyFill="1" applyBorder="1" applyAlignment="1">
      <alignment horizontal="center" vertical="center"/>
    </xf>
    <xf numFmtId="2" fontId="25" fillId="2" borderId="36" xfId="2" applyNumberFormat="1" applyFont="1" applyFill="1" applyBorder="1" applyAlignment="1">
      <alignment horizontal="center" vertical="center"/>
    </xf>
    <xf numFmtId="2" fontId="25" fillId="3" borderId="12" xfId="0" applyNumberFormat="1" applyFont="1" applyFill="1" applyBorder="1" applyAlignment="1">
      <alignment horizontal="center" vertical="center"/>
    </xf>
    <xf numFmtId="2" fontId="25" fillId="3" borderId="1" xfId="0" applyNumberFormat="1" applyFont="1" applyFill="1" applyBorder="1" applyAlignment="1">
      <alignment horizontal="center" vertical="center"/>
    </xf>
    <xf numFmtId="0" fontId="3" fillId="0" borderId="4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43" fontId="3" fillId="0" borderId="0" xfId="2" applyFont="1" applyFill="1" applyBorder="1" applyAlignment="1">
      <alignment horizontal="right" vertical="center"/>
    </xf>
    <xf numFmtId="43" fontId="3" fillId="0" borderId="0" xfId="2" applyFont="1" applyFill="1" applyBorder="1" applyAlignment="1">
      <alignment horizontal="center" vertical="center"/>
    </xf>
    <xf numFmtId="187" fontId="3" fillId="0" borderId="0" xfId="0" applyNumberFormat="1" applyFont="1" applyAlignment="1">
      <alignment vertical="center"/>
    </xf>
    <xf numFmtId="0" fontId="26" fillId="0" borderId="46" xfId="0" applyFont="1" applyBorder="1" applyAlignment="1">
      <alignment horizontal="center" vertical="center" wrapText="1"/>
    </xf>
    <xf numFmtId="187" fontId="3" fillId="0" borderId="46" xfId="0" applyNumberFormat="1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187" fontId="3" fillId="0" borderId="47" xfId="0" applyNumberFormat="1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187" fontId="3" fillId="0" borderId="48" xfId="0" applyNumberFormat="1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187" fontId="3" fillId="0" borderId="49" xfId="0" applyNumberFormat="1" applyFont="1" applyBorder="1" applyAlignment="1">
      <alignment horizontal="center" vertical="center" wrapText="1"/>
    </xf>
    <xf numFmtId="0" fontId="4" fillId="0" borderId="48" xfId="0" applyFont="1" applyBorder="1" applyAlignment="1">
      <alignment vertical="center" wrapText="1"/>
    </xf>
    <xf numFmtId="187" fontId="4" fillId="0" borderId="49" xfId="2" applyNumberFormat="1" applyFont="1" applyBorder="1" applyAlignment="1">
      <alignment horizontal="right" vertical="center"/>
    </xf>
    <xf numFmtId="187" fontId="4" fillId="0" borderId="49" xfId="0" applyNumberFormat="1" applyFont="1" applyBorder="1" applyAlignment="1">
      <alignment horizontal="right" vertical="center"/>
    </xf>
    <xf numFmtId="4" fontId="4" fillId="0" borderId="49" xfId="0" applyNumberFormat="1" applyFont="1" applyBorder="1" applyAlignment="1">
      <alignment horizontal="center" vertical="center" wrapText="1"/>
    </xf>
    <xf numFmtId="0" fontId="3" fillId="0" borderId="48" xfId="0" applyFont="1" applyBorder="1" applyAlignment="1">
      <alignment vertical="center" wrapText="1"/>
    </xf>
    <xf numFmtId="187" fontId="3" fillId="0" borderId="49" xfId="2" applyNumberFormat="1" applyFont="1" applyBorder="1" applyAlignment="1">
      <alignment horizontal="right" vertical="center"/>
    </xf>
    <xf numFmtId="4" fontId="3" fillId="0" borderId="49" xfId="0" applyNumberFormat="1" applyFont="1" applyBorder="1" applyAlignment="1">
      <alignment horizontal="center" vertical="center" wrapText="1"/>
    </xf>
    <xf numFmtId="187" fontId="3" fillId="0" borderId="49" xfId="0" applyNumberFormat="1" applyFont="1" applyBorder="1" applyAlignment="1">
      <alignment horizontal="right" vertical="center"/>
    </xf>
    <xf numFmtId="4" fontId="26" fillId="0" borderId="48" xfId="0" applyNumberFormat="1" applyFont="1" applyBorder="1" applyAlignment="1">
      <alignment horizontal="center" vertical="center" wrapText="1"/>
    </xf>
    <xf numFmtId="2" fontId="3" fillId="0" borderId="49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right" vertical="center"/>
    </xf>
    <xf numFmtId="187" fontId="3" fillId="0" borderId="7" xfId="2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2" fontId="4" fillId="2" borderId="50" xfId="0" applyNumberFormat="1" applyFont="1" applyFill="1" applyBorder="1" applyAlignment="1">
      <alignment horizontal="left" vertical="center"/>
    </xf>
    <xf numFmtId="0" fontId="4" fillId="2" borderId="51" xfId="0" applyFont="1" applyFill="1" applyBorder="1" applyAlignment="1">
      <alignment vertical="center"/>
    </xf>
    <xf numFmtId="0" fontId="21" fillId="2" borderId="51" xfId="0" applyFont="1" applyFill="1" applyBorder="1" applyAlignment="1">
      <alignment vertical="center"/>
    </xf>
    <xf numFmtId="0" fontId="21" fillId="2" borderId="52" xfId="0" applyFont="1" applyFill="1" applyBorder="1" applyAlignment="1">
      <alignment vertical="center"/>
    </xf>
    <xf numFmtId="187" fontId="3" fillId="2" borderId="5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87" fontId="3" fillId="0" borderId="7" xfId="2" applyNumberFormat="1" applyFont="1" applyFill="1" applyBorder="1" applyAlignment="1">
      <alignment horizontal="right" vertical="center"/>
    </xf>
    <xf numFmtId="187" fontId="4" fillId="0" borderId="7" xfId="0" applyNumberFormat="1" applyFont="1" applyBorder="1" applyAlignment="1">
      <alignment horizontal="center" vertical="center" wrapText="1"/>
    </xf>
    <xf numFmtId="187" fontId="3" fillId="0" borderId="7" xfId="0" applyNumberFormat="1" applyFont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187" fontId="3" fillId="2" borderId="3" xfId="2" applyNumberFormat="1" applyFont="1" applyFill="1" applyBorder="1" applyAlignment="1">
      <alignment vertical="center"/>
    </xf>
    <xf numFmtId="43" fontId="3" fillId="0" borderId="7" xfId="2" applyFont="1" applyFill="1" applyBorder="1" applyAlignment="1">
      <alignment horizontal="right" vertical="center"/>
    </xf>
    <xf numFmtId="187" fontId="4" fillId="0" borderId="7" xfId="2" applyNumberFormat="1" applyFont="1" applyFill="1" applyBorder="1" applyAlignment="1">
      <alignment horizontal="right" vertical="center"/>
    </xf>
    <xf numFmtId="187" fontId="4" fillId="2" borderId="7" xfId="2" applyNumberFormat="1" applyFont="1" applyFill="1" applyBorder="1" applyAlignment="1">
      <alignment horizontal="right" vertical="center"/>
    </xf>
    <xf numFmtId="187" fontId="3" fillId="2" borderId="7" xfId="2" applyNumberFormat="1" applyFont="1" applyFill="1" applyBorder="1" applyAlignment="1">
      <alignment horizontal="center" vertical="center"/>
    </xf>
    <xf numFmtId="187" fontId="3" fillId="0" borderId="0" xfId="2" applyNumberFormat="1" applyFont="1" applyFill="1" applyAlignment="1">
      <alignment horizontal="right" vertical="center"/>
    </xf>
    <xf numFmtId="43" fontId="3" fillId="0" borderId="0" xfId="2" applyFont="1" applyFill="1" applyAlignment="1">
      <alignment horizontal="right" vertical="center"/>
    </xf>
    <xf numFmtId="2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187" fontId="3" fillId="2" borderId="14" xfId="2" applyNumberFormat="1" applyFont="1" applyFill="1" applyBorder="1" applyAlignment="1">
      <alignment vertical="center"/>
    </xf>
    <xf numFmtId="2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87" fontId="4" fillId="2" borderId="3" xfId="2" applyNumberFormat="1" applyFont="1" applyFill="1" applyBorder="1" applyAlignment="1">
      <alignment vertical="center"/>
    </xf>
    <xf numFmtId="43" fontId="3" fillId="0" borderId="0" xfId="2" applyFont="1" applyFill="1" applyAlignment="1">
      <alignment vertical="center"/>
    </xf>
    <xf numFmtId="9" fontId="3" fillId="0" borderId="0" xfId="4" applyFont="1" applyFill="1" applyAlignment="1">
      <alignment vertical="center"/>
    </xf>
    <xf numFmtId="2" fontId="3" fillId="0" borderId="4" xfId="0" applyNumberFormat="1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87" fontId="3" fillId="0" borderId="3" xfId="2" applyNumberFormat="1" applyFont="1" applyFill="1" applyBorder="1" applyAlignment="1">
      <alignment vertical="center"/>
    </xf>
    <xf numFmtId="187" fontId="3" fillId="0" borderId="0" xfId="2" applyNumberFormat="1" applyFont="1" applyFill="1" applyBorder="1" applyAlignment="1">
      <alignment vertical="center"/>
    </xf>
    <xf numFmtId="2" fontId="11" fillId="0" borderId="0" xfId="0" applyNumberFormat="1" applyFont="1" applyAlignment="1">
      <alignment horizontal="right" vertical="center"/>
    </xf>
    <xf numFmtId="0" fontId="27" fillId="0" borderId="46" xfId="0" applyFont="1" applyBorder="1" applyAlignment="1">
      <alignment horizontal="center" vertical="center" wrapText="1"/>
    </xf>
    <xf numFmtId="187" fontId="3" fillId="0" borderId="46" xfId="0" applyNumberFormat="1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187" fontId="27" fillId="0" borderId="47" xfId="0" applyNumberFormat="1" applyFont="1" applyBorder="1" applyAlignment="1">
      <alignment horizontal="center" vertical="center" wrapText="1"/>
    </xf>
    <xf numFmtId="187" fontId="27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48" xfId="0" applyFont="1" applyBorder="1" applyAlignment="1">
      <alignment vertical="center" wrapText="1"/>
    </xf>
    <xf numFmtId="2" fontId="3" fillId="0" borderId="49" xfId="2" applyNumberFormat="1" applyFont="1" applyBorder="1" applyAlignment="1">
      <alignment horizontal="center" vertical="center" wrapText="1"/>
    </xf>
    <xf numFmtId="43" fontId="20" fillId="0" borderId="49" xfId="2" applyFont="1" applyBorder="1" applyAlignment="1">
      <alignment horizontal="right" vertical="center" wrapText="1"/>
    </xf>
    <xf numFmtId="43" fontId="3" fillId="0" borderId="49" xfId="2" applyFont="1" applyBorder="1" applyAlignment="1">
      <alignment horizontal="right" vertical="center" wrapText="1"/>
    </xf>
    <xf numFmtId="43" fontId="27" fillId="0" borderId="49" xfId="2" applyFont="1" applyBorder="1" applyAlignment="1">
      <alignment horizontal="center" vertical="center" wrapText="1"/>
    </xf>
    <xf numFmtId="43" fontId="27" fillId="0" borderId="0" xfId="2" applyFont="1" applyBorder="1" applyAlignment="1">
      <alignment horizontal="center" vertical="center" wrapText="1"/>
    </xf>
    <xf numFmtId="187" fontId="3" fillId="0" borderId="49" xfId="0" applyNumberFormat="1" applyFont="1" applyBorder="1" applyAlignment="1">
      <alignment horizontal="right" vertical="center" wrapText="1"/>
    </xf>
    <xf numFmtId="43" fontId="20" fillId="0" borderId="49" xfId="2" applyFont="1" applyBorder="1" applyAlignment="1">
      <alignment horizontal="center" vertical="center" wrapText="1"/>
    </xf>
    <xf numFmtId="43" fontId="20" fillId="0" borderId="0" xfId="2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187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187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vertical="center" wrapText="1"/>
    </xf>
    <xf numFmtId="187" fontId="4" fillId="0" borderId="7" xfId="0" applyNumberFormat="1" applyFont="1" applyBorder="1" applyAlignment="1">
      <alignment horizontal="right" vertical="center" wrapText="1"/>
    </xf>
    <xf numFmtId="43" fontId="4" fillId="0" borderId="7" xfId="2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187" fontId="4" fillId="0" borderId="0" xfId="0" applyNumberFormat="1" applyFont="1" applyAlignment="1">
      <alignment vertical="center"/>
    </xf>
    <xf numFmtId="187" fontId="4" fillId="0" borderId="0" xfId="0" applyNumberFormat="1" applyFont="1" applyAlignment="1">
      <alignment horizontal="right" vertical="center"/>
    </xf>
    <xf numFmtId="0" fontId="27" fillId="0" borderId="7" xfId="0" applyFont="1" applyBorder="1" applyAlignment="1">
      <alignment horizontal="left" vertical="center" wrapText="1"/>
    </xf>
    <xf numFmtId="187" fontId="3" fillId="0" borderId="7" xfId="0" applyNumberFormat="1" applyFont="1" applyBorder="1" applyAlignment="1">
      <alignment horizontal="right" vertical="center" wrapText="1"/>
    </xf>
    <xf numFmtId="43" fontId="3" fillId="0" borderId="7" xfId="2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28" fillId="0" borderId="7" xfId="0" applyFont="1" applyBorder="1" applyAlignment="1">
      <alignment vertical="center"/>
    </xf>
    <xf numFmtId="0" fontId="27" fillId="0" borderId="7" xfId="0" applyFont="1" applyBorder="1" applyAlignment="1">
      <alignment horizontal="left" vertical="center"/>
    </xf>
    <xf numFmtId="0" fontId="4" fillId="10" borderId="0" xfId="0" applyFont="1" applyFill="1" applyAlignment="1">
      <alignment vertical="center"/>
    </xf>
    <xf numFmtId="187" fontId="3" fillId="0" borderId="54" xfId="0" applyNumberFormat="1" applyFont="1" applyBorder="1" applyAlignment="1">
      <alignment horizontal="center" vertical="center" wrapText="1"/>
    </xf>
    <xf numFmtId="187" fontId="3" fillId="0" borderId="55" xfId="0" applyNumberFormat="1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6" fillId="0" borderId="57" xfId="0" applyFont="1" applyBorder="1" applyAlignment="1">
      <alignment horizontal="center" vertical="center" wrapText="1"/>
    </xf>
    <xf numFmtId="187" fontId="3" fillId="0" borderId="57" xfId="0" applyNumberFormat="1" applyFont="1" applyBorder="1" applyAlignment="1">
      <alignment horizontal="center" vertical="center" wrapText="1"/>
    </xf>
    <xf numFmtId="187" fontId="3" fillId="0" borderId="53" xfId="0" applyNumberFormat="1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49" xfId="0" applyFont="1" applyBorder="1" applyAlignment="1">
      <alignment vertical="center" wrapText="1"/>
    </xf>
    <xf numFmtId="0" fontId="26" fillId="0" borderId="48" xfId="0" applyFont="1" applyBorder="1" applyAlignment="1">
      <alignment vertical="center" wrapText="1"/>
    </xf>
    <xf numFmtId="187" fontId="3" fillId="0" borderId="49" xfId="2" applyNumberFormat="1" applyFont="1" applyBorder="1" applyAlignment="1">
      <alignment horizontal="right" vertical="center" wrapText="1"/>
    </xf>
    <xf numFmtId="43" fontId="3" fillId="0" borderId="49" xfId="2" applyFont="1" applyBorder="1" applyAlignment="1">
      <alignment horizontal="center" vertical="center"/>
    </xf>
    <xf numFmtId="2" fontId="26" fillId="0" borderId="49" xfId="0" applyNumberFormat="1" applyFont="1" applyBorder="1" applyAlignment="1">
      <alignment horizontal="center" vertical="center" wrapText="1"/>
    </xf>
    <xf numFmtId="43" fontId="3" fillId="0" borderId="49" xfId="2" applyFont="1" applyBorder="1" applyAlignment="1">
      <alignment horizontal="center" vertical="center" wrapText="1"/>
    </xf>
    <xf numFmtId="187" fontId="3" fillId="0" borderId="0" xfId="2" applyNumberFormat="1" applyFont="1" applyBorder="1" applyAlignment="1">
      <alignment horizontal="right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187" fontId="3" fillId="0" borderId="0" xfId="0" applyNumberFormat="1" applyFont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4" fontId="4" fillId="0" borderId="7" xfId="0" applyNumberFormat="1" applyFont="1" applyBorder="1" applyAlignment="1">
      <alignment horizontal="right" vertical="center" wrapText="1"/>
    </xf>
    <xf numFmtId="4" fontId="29" fillId="0" borderId="7" xfId="0" applyNumberFormat="1" applyFont="1" applyBorder="1" applyAlignment="1">
      <alignment horizontal="right" vertical="center" wrapText="1"/>
    </xf>
    <xf numFmtId="187" fontId="4" fillId="0" borderId="0" xfId="2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4" fontId="3" fillId="0" borderId="7" xfId="0" applyNumberFormat="1" applyFont="1" applyBorder="1" applyAlignment="1">
      <alignment horizontal="right" vertical="center" wrapText="1"/>
    </xf>
    <xf numFmtId="4" fontId="26" fillId="0" borderId="7" xfId="0" applyNumberFormat="1" applyFont="1" applyBorder="1" applyAlignment="1">
      <alignment horizontal="right" vertical="center" wrapText="1"/>
    </xf>
    <xf numFmtId="0" fontId="30" fillId="0" borderId="0" xfId="0" applyFont="1" applyAlignment="1">
      <alignment vertical="center"/>
    </xf>
    <xf numFmtId="0" fontId="30" fillId="0" borderId="46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57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30" fillId="0" borderId="57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48" xfId="0" applyFont="1" applyBorder="1" applyAlignment="1">
      <alignment vertical="center" wrapText="1"/>
    </xf>
    <xf numFmtId="4" fontId="3" fillId="0" borderId="49" xfId="0" applyNumberFormat="1" applyFont="1" applyBorder="1" applyAlignment="1">
      <alignment horizontal="right" vertical="center" wrapText="1"/>
    </xf>
    <xf numFmtId="4" fontId="30" fillId="0" borderId="49" xfId="0" applyNumberFormat="1" applyFont="1" applyBorder="1" applyAlignment="1">
      <alignment horizontal="right" vertical="center" wrapText="1"/>
    </xf>
    <xf numFmtId="43" fontId="3" fillId="0" borderId="49" xfId="0" applyNumberFormat="1" applyFont="1" applyBorder="1" applyAlignment="1">
      <alignment horizontal="right" vertical="center" wrapText="1"/>
    </xf>
    <xf numFmtId="0" fontId="31" fillId="11" borderId="58" xfId="0" applyFont="1" applyFill="1" applyBorder="1" applyAlignment="1">
      <alignment horizontal="center" vertical="center" wrapText="1" readingOrder="1"/>
    </xf>
    <xf numFmtId="187" fontId="4" fillId="11" borderId="58" xfId="0" applyNumberFormat="1" applyFont="1" applyFill="1" applyBorder="1" applyAlignment="1">
      <alignment horizontal="center" vertical="center" wrapText="1" readingOrder="1"/>
    </xf>
    <xf numFmtId="0" fontId="4" fillId="11" borderId="58" xfId="0" applyFont="1" applyFill="1" applyBorder="1" applyAlignment="1">
      <alignment horizontal="center" vertical="center" wrapText="1" readingOrder="1"/>
    </xf>
    <xf numFmtId="0" fontId="4" fillId="11" borderId="58" xfId="0" applyFont="1" applyFill="1" applyBorder="1" applyAlignment="1">
      <alignment horizontal="center" vertical="center" wrapText="1" readingOrder="1"/>
    </xf>
    <xf numFmtId="0" fontId="31" fillId="11" borderId="58" xfId="0" applyFont="1" applyFill="1" applyBorder="1" applyAlignment="1">
      <alignment horizontal="center" vertical="center" wrapText="1" readingOrder="1"/>
    </xf>
    <xf numFmtId="0" fontId="31" fillId="11" borderId="0" xfId="0" applyFont="1" applyFill="1" applyAlignment="1">
      <alignment horizontal="center" vertical="center" wrapText="1" readingOrder="1"/>
    </xf>
    <xf numFmtId="0" fontId="31" fillId="11" borderId="59" xfId="0" applyFont="1" applyFill="1" applyBorder="1" applyAlignment="1">
      <alignment horizontal="center" vertical="center" wrapText="1" readingOrder="1"/>
    </xf>
    <xf numFmtId="187" fontId="4" fillId="11" borderId="59" xfId="0" applyNumberFormat="1" applyFont="1" applyFill="1" applyBorder="1" applyAlignment="1">
      <alignment horizontal="center" vertical="center" wrapText="1" readingOrder="1"/>
    </xf>
    <xf numFmtId="0" fontId="4" fillId="11" borderId="59" xfId="0" applyFont="1" applyFill="1" applyBorder="1" applyAlignment="1">
      <alignment horizontal="center" vertical="center" wrapText="1" readingOrder="1"/>
    </xf>
    <xf numFmtId="0" fontId="4" fillId="11" borderId="59" xfId="0" applyFont="1" applyFill="1" applyBorder="1" applyAlignment="1">
      <alignment horizontal="center" vertical="center" wrapText="1" readingOrder="1"/>
    </xf>
    <xf numFmtId="0" fontId="31" fillId="11" borderId="59" xfId="0" applyFont="1" applyFill="1" applyBorder="1" applyAlignment="1">
      <alignment horizontal="center" vertical="center" wrapText="1" readingOrder="1"/>
    </xf>
    <xf numFmtId="0" fontId="32" fillId="12" borderId="60" xfId="0" applyFont="1" applyFill="1" applyBorder="1" applyAlignment="1">
      <alignment horizontal="left" vertical="center" readingOrder="1"/>
    </xf>
    <xf numFmtId="187" fontId="4" fillId="12" borderId="61" xfId="0" applyNumberFormat="1" applyFont="1" applyFill="1" applyBorder="1" applyAlignment="1">
      <alignment horizontal="left" vertical="center" wrapText="1" readingOrder="1"/>
    </xf>
    <xf numFmtId="0" fontId="4" fillId="12" borderId="61" xfId="0" applyFont="1" applyFill="1" applyBorder="1" applyAlignment="1">
      <alignment horizontal="left" vertical="center" wrapText="1" readingOrder="1"/>
    </xf>
    <xf numFmtId="0" fontId="32" fillId="12" borderId="62" xfId="0" applyFont="1" applyFill="1" applyBorder="1" applyAlignment="1">
      <alignment horizontal="left" vertical="center" wrapText="1" readingOrder="1"/>
    </xf>
    <xf numFmtId="0" fontId="32" fillId="12" borderId="0" xfId="0" applyFont="1" applyFill="1" applyAlignment="1">
      <alignment horizontal="left" vertical="center" wrapText="1" readingOrder="1"/>
    </xf>
    <xf numFmtId="0" fontId="32" fillId="13" borderId="63" xfId="0" applyFont="1" applyFill="1" applyBorder="1" applyAlignment="1">
      <alignment horizontal="center" vertical="center" wrapText="1" readingOrder="1"/>
    </xf>
    <xf numFmtId="187" fontId="4" fillId="13" borderId="63" xfId="0" applyNumberFormat="1" applyFont="1" applyFill="1" applyBorder="1" applyAlignment="1">
      <alignment horizontal="center" vertical="center" wrapText="1" readingOrder="1"/>
    </xf>
    <xf numFmtId="0" fontId="4" fillId="13" borderId="63" xfId="0" applyFont="1" applyFill="1" applyBorder="1" applyAlignment="1">
      <alignment horizontal="center" vertical="center" wrapText="1" readingOrder="1"/>
    </xf>
    <xf numFmtId="187" fontId="4" fillId="13" borderId="63" xfId="0" applyNumberFormat="1" applyFont="1" applyFill="1" applyBorder="1" applyAlignment="1">
      <alignment horizontal="right" vertical="center" wrapText="1" readingOrder="1"/>
    </xf>
    <xf numFmtId="2" fontId="4" fillId="13" borderId="63" xfId="2" applyNumberFormat="1" applyFont="1" applyFill="1" applyBorder="1" applyAlignment="1">
      <alignment horizontal="center" vertical="center" wrapText="1" readingOrder="1"/>
    </xf>
    <xf numFmtId="43" fontId="4" fillId="13" borderId="63" xfId="2" applyFont="1" applyFill="1" applyBorder="1" applyAlignment="1">
      <alignment horizontal="right" vertical="center" wrapText="1" readingOrder="1"/>
    </xf>
    <xf numFmtId="2" fontId="32" fillId="13" borderId="63" xfId="2" applyNumberFormat="1" applyFont="1" applyFill="1" applyBorder="1" applyAlignment="1">
      <alignment horizontal="center" vertical="center" wrapText="1" readingOrder="1"/>
    </xf>
    <xf numFmtId="2" fontId="32" fillId="13" borderId="0" xfId="2" applyNumberFormat="1" applyFont="1" applyFill="1" applyBorder="1" applyAlignment="1">
      <alignment horizontal="center" vertical="center" wrapText="1" readingOrder="1"/>
    </xf>
    <xf numFmtId="187" fontId="3" fillId="0" borderId="0" xfId="2" applyNumberFormat="1" applyFont="1" applyFill="1" applyAlignment="1">
      <alignment horizontal="center" vertical="center"/>
    </xf>
    <xf numFmtId="0" fontId="32" fillId="12" borderId="63" xfId="0" applyFont="1" applyFill="1" applyBorder="1" applyAlignment="1">
      <alignment horizontal="center" vertical="center" wrapText="1" readingOrder="1"/>
    </xf>
    <xf numFmtId="0" fontId="4" fillId="12" borderId="63" xfId="0" applyFont="1" applyFill="1" applyBorder="1" applyAlignment="1">
      <alignment horizontal="center" vertical="center" wrapText="1" readingOrder="1"/>
    </xf>
    <xf numFmtId="2" fontId="4" fillId="12" borderId="63" xfId="2" applyNumberFormat="1" applyFont="1" applyFill="1" applyBorder="1" applyAlignment="1">
      <alignment horizontal="center" vertical="center" wrapText="1" readingOrder="1"/>
    </xf>
    <xf numFmtId="0" fontId="32" fillId="12" borderId="64" xfId="0" applyFont="1" applyFill="1" applyBorder="1" applyAlignment="1">
      <alignment horizontal="left" vertical="center" wrapText="1" readingOrder="1"/>
    </xf>
    <xf numFmtId="187" fontId="4" fillId="12" borderId="65" xfId="0" applyNumberFormat="1" applyFont="1" applyFill="1" applyBorder="1" applyAlignment="1">
      <alignment horizontal="left" vertical="center" wrapText="1" readingOrder="1"/>
    </xf>
    <xf numFmtId="0" fontId="4" fillId="12" borderId="65" xfId="0" applyFont="1" applyFill="1" applyBorder="1" applyAlignment="1">
      <alignment horizontal="left" vertical="center" wrapText="1" readingOrder="1"/>
    </xf>
    <xf numFmtId="0" fontId="32" fillId="12" borderId="66" xfId="0" applyFont="1" applyFill="1" applyBorder="1" applyAlignment="1">
      <alignment horizontal="left" vertical="center" wrapText="1" readingOrder="1"/>
    </xf>
    <xf numFmtId="0" fontId="32" fillId="13" borderId="63" xfId="0" applyFont="1" applyFill="1" applyBorder="1" applyAlignment="1">
      <alignment horizontal="left" vertical="center" wrapText="1" readingOrder="1"/>
    </xf>
    <xf numFmtId="0" fontId="4" fillId="13" borderId="63" xfId="0" applyFont="1" applyFill="1" applyBorder="1" applyAlignment="1">
      <alignment horizontal="right" vertical="center" wrapText="1" readingOrder="1"/>
    </xf>
    <xf numFmtId="2" fontId="4" fillId="13" borderId="63" xfId="0" applyNumberFormat="1" applyFont="1" applyFill="1" applyBorder="1" applyAlignment="1">
      <alignment horizontal="center" vertical="center" wrapText="1" readingOrder="1"/>
    </xf>
    <xf numFmtId="2" fontId="32" fillId="13" borderId="63" xfId="0" applyNumberFormat="1" applyFont="1" applyFill="1" applyBorder="1" applyAlignment="1">
      <alignment horizontal="center" vertical="center" wrapText="1" readingOrder="1"/>
    </xf>
    <xf numFmtId="2" fontId="32" fillId="13" borderId="0" xfId="0" applyNumberFormat="1" applyFont="1" applyFill="1" applyAlignment="1">
      <alignment horizontal="center" vertical="center" wrapText="1" readingOrder="1"/>
    </xf>
    <xf numFmtId="0" fontId="31" fillId="11" borderId="64" xfId="0" applyFont="1" applyFill="1" applyBorder="1" applyAlignment="1">
      <alignment horizontal="left" vertical="center" readingOrder="1"/>
    </xf>
    <xf numFmtId="187" fontId="4" fillId="11" borderId="65" xfId="0" applyNumberFormat="1" applyFont="1" applyFill="1" applyBorder="1" applyAlignment="1">
      <alignment horizontal="left" vertical="center" wrapText="1" readingOrder="1"/>
    </xf>
    <xf numFmtId="0" fontId="4" fillId="11" borderId="65" xfId="0" applyFont="1" applyFill="1" applyBorder="1" applyAlignment="1">
      <alignment horizontal="left" vertical="center" wrapText="1" readingOrder="1"/>
    </xf>
    <xf numFmtId="0" fontId="31" fillId="11" borderId="66" xfId="0" applyFont="1" applyFill="1" applyBorder="1" applyAlignment="1">
      <alignment horizontal="left" vertical="center" wrapText="1" readingOrder="1"/>
    </xf>
    <xf numFmtId="0" fontId="31" fillId="11" borderId="0" xfId="0" applyFont="1" applyFill="1" applyAlignment="1">
      <alignment horizontal="left" vertical="center" wrapText="1" readingOrder="1"/>
    </xf>
    <xf numFmtId="0" fontId="32" fillId="14" borderId="63" xfId="0" applyFont="1" applyFill="1" applyBorder="1" applyAlignment="1">
      <alignment horizontal="left" vertical="center" wrapText="1" readingOrder="1"/>
    </xf>
    <xf numFmtId="187" fontId="4" fillId="14" borderId="63" xfId="0" applyNumberFormat="1" applyFont="1" applyFill="1" applyBorder="1" applyAlignment="1">
      <alignment horizontal="right" vertical="center" readingOrder="1"/>
    </xf>
    <xf numFmtId="2" fontId="4" fillId="14" borderId="63" xfId="2" applyNumberFormat="1" applyFont="1" applyFill="1" applyBorder="1" applyAlignment="1">
      <alignment horizontal="center" vertical="center" readingOrder="1"/>
    </xf>
    <xf numFmtId="2" fontId="32" fillId="14" borderId="63" xfId="2" applyNumberFormat="1" applyFont="1" applyFill="1" applyBorder="1" applyAlignment="1">
      <alignment horizontal="center" vertical="center" wrapText="1" readingOrder="1"/>
    </xf>
    <xf numFmtId="2" fontId="32" fillId="14" borderId="0" xfId="2" applyNumberFormat="1" applyFont="1" applyFill="1" applyBorder="1" applyAlignment="1">
      <alignment horizontal="center" vertical="center" wrapText="1" readingOrder="1"/>
    </xf>
    <xf numFmtId="0" fontId="32" fillId="14" borderId="63" xfId="0" applyFont="1" applyFill="1" applyBorder="1" applyAlignment="1">
      <alignment horizontal="left" vertical="center" readingOrder="1"/>
    </xf>
    <xf numFmtId="2" fontId="32" fillId="14" borderId="63" xfId="2" applyNumberFormat="1" applyFont="1" applyFill="1" applyBorder="1" applyAlignment="1">
      <alignment horizontal="center" vertical="center" readingOrder="1"/>
    </xf>
    <xf numFmtId="2" fontId="32" fillId="14" borderId="0" xfId="2" applyNumberFormat="1" applyFont="1" applyFill="1" applyBorder="1" applyAlignment="1">
      <alignment horizontal="center" vertical="center" readingOrder="1"/>
    </xf>
    <xf numFmtId="187" fontId="4" fillId="14" borderId="63" xfId="0" applyNumberFormat="1" applyFont="1" applyFill="1" applyBorder="1" applyAlignment="1">
      <alignment horizontal="right" vertical="center" wrapText="1" readingOrder="1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right" vertical="center"/>
    </xf>
    <xf numFmtId="187" fontId="3" fillId="0" borderId="0" xfId="1" applyNumberFormat="1" applyFont="1" applyAlignment="1">
      <alignment vertical="center"/>
    </xf>
    <xf numFmtId="2" fontId="3" fillId="0" borderId="0" xfId="1" applyNumberFormat="1" applyFont="1" applyFill="1" applyBorder="1" applyAlignment="1">
      <alignment horizontal="center" vertical="center"/>
    </xf>
  </cellXfs>
  <cellStyles count="5">
    <cellStyle name="เครื่องหมายจุลภาค" xfId="1" builtinId="3"/>
    <cellStyle name="จุลภาค 2" xfId="2"/>
    <cellStyle name="ปกติ" xfId="0" builtinId="0"/>
    <cellStyle name="ปกติ 2" xfId="3"/>
    <cellStyle name="เปอร์เซ็นต์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7AAD3"/>
    <pageSetUpPr fitToPage="1"/>
  </sheetPr>
  <dimension ref="A1:AE184"/>
  <sheetViews>
    <sheetView tabSelected="1" zoomScale="25" zoomScaleNormal="25" workbookViewId="0">
      <selection activeCell="AM135" sqref="AM135"/>
    </sheetView>
  </sheetViews>
  <sheetFormatPr defaultColWidth="9" defaultRowHeight="45.75" customHeight="1" x14ac:dyDescent="0.2"/>
  <cols>
    <col min="1" max="1" width="17.875" style="2" customWidth="1"/>
    <col min="2" max="2" width="21.125" style="5" customWidth="1"/>
    <col min="3" max="3" width="16.625" style="272" customWidth="1"/>
    <col min="4" max="4" width="22.375" style="5" customWidth="1"/>
    <col min="5" max="5" width="21" style="5" customWidth="1"/>
    <col min="6" max="6" width="17.625" style="231" customWidth="1"/>
    <col min="7" max="10" width="17.625" style="2" customWidth="1"/>
    <col min="11" max="11" width="19.25" style="2" customWidth="1"/>
    <col min="12" max="12" width="23.875" style="286" customWidth="1"/>
    <col min="13" max="18" width="18.75" style="2" customWidth="1"/>
    <col min="19" max="19" width="21" style="5" bestFit="1" customWidth="1"/>
    <col min="20" max="20" width="14.125" style="2" customWidth="1"/>
    <col min="21" max="21" width="11.625" style="2" customWidth="1"/>
    <col min="22" max="22" width="27.125" style="2" hidden="1" customWidth="1"/>
    <col min="23" max="23" width="20.375" style="2" hidden="1" customWidth="1"/>
    <col min="24" max="24" width="7.25" style="2" hidden="1" customWidth="1"/>
    <col min="25" max="25" width="22.375" style="2" hidden="1" customWidth="1"/>
    <col min="26" max="26" width="25.125" style="2" hidden="1" customWidth="1"/>
    <col min="27" max="27" width="25.75" style="2" hidden="1" customWidth="1"/>
    <col min="28" max="28" width="15" style="2" hidden="1" customWidth="1"/>
    <col min="29" max="29" width="13.75" style="2" hidden="1" customWidth="1"/>
    <col min="30" max="31" width="15" style="2" hidden="1" customWidth="1"/>
    <col min="32" max="32" width="0" style="2" hidden="1" customWidth="1"/>
    <col min="33" max="16384" width="9" style="2"/>
  </cols>
  <sheetData>
    <row r="1" spans="1:30" ht="33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N1" s="3"/>
      <c r="O1" s="3"/>
      <c r="P1" s="4"/>
      <c r="Q1" s="4"/>
      <c r="R1" s="4"/>
      <c r="T1" s="3"/>
      <c r="U1" s="3"/>
    </row>
    <row r="2" spans="1:30" ht="29.25" customHeight="1" x14ac:dyDescent="0.2">
      <c r="A2" s="6" t="s">
        <v>1</v>
      </c>
      <c r="B2" s="7" t="s">
        <v>2</v>
      </c>
      <c r="C2" s="8"/>
      <c r="D2" s="9" t="s">
        <v>3</v>
      </c>
      <c r="E2" s="10"/>
      <c r="F2" s="11" t="s">
        <v>4</v>
      </c>
      <c r="G2" s="12"/>
      <c r="H2" s="13" t="s">
        <v>5</v>
      </c>
      <c r="I2" s="14"/>
      <c r="J2" s="15" t="s">
        <v>6</v>
      </c>
      <c r="K2" s="16"/>
      <c r="L2" s="2"/>
      <c r="M2" s="17"/>
      <c r="N2" s="18"/>
      <c r="O2" s="4"/>
      <c r="P2" s="4"/>
      <c r="Q2" s="4"/>
      <c r="R2" s="4"/>
      <c r="T2" s="4"/>
      <c r="U2" s="4"/>
    </row>
    <row r="3" spans="1:30" ht="29.25" customHeight="1" x14ac:dyDescent="0.2">
      <c r="A3" s="19"/>
      <c r="B3" s="20" t="s">
        <v>7</v>
      </c>
      <c r="C3" s="20" t="s">
        <v>8</v>
      </c>
      <c r="D3" s="21" t="s">
        <v>7</v>
      </c>
      <c r="E3" s="21" t="s">
        <v>8</v>
      </c>
      <c r="F3" s="22" t="s">
        <v>7</v>
      </c>
      <c r="G3" s="20" t="s">
        <v>8</v>
      </c>
      <c r="H3" s="23" t="s">
        <v>7</v>
      </c>
      <c r="I3" s="23" t="s">
        <v>8</v>
      </c>
      <c r="J3" s="24" t="s">
        <v>7</v>
      </c>
      <c r="K3" s="25" t="s">
        <v>8</v>
      </c>
      <c r="L3" s="2"/>
      <c r="M3" s="26"/>
      <c r="N3" s="27"/>
      <c r="AA3" s="28"/>
    </row>
    <row r="4" spans="1:30" ht="29.25" customHeight="1" x14ac:dyDescent="0.2">
      <c r="A4" s="29" t="s">
        <v>9</v>
      </c>
      <c r="B4" s="22">
        <v>33</v>
      </c>
      <c r="C4" s="22">
        <v>38</v>
      </c>
      <c r="D4" s="30">
        <v>55</v>
      </c>
      <c r="E4" s="30">
        <v>61</v>
      </c>
      <c r="F4" s="31">
        <v>76</v>
      </c>
      <c r="G4" s="31">
        <v>81</v>
      </c>
      <c r="H4" s="23">
        <v>93</v>
      </c>
      <c r="I4" s="23">
        <v>100</v>
      </c>
      <c r="J4" s="32">
        <v>87</v>
      </c>
      <c r="K4" s="33">
        <v>93</v>
      </c>
      <c r="L4" s="2"/>
      <c r="M4" s="34"/>
      <c r="N4" s="35"/>
      <c r="O4" s="36"/>
      <c r="P4" s="36"/>
      <c r="Q4" s="36"/>
      <c r="R4" s="36"/>
      <c r="T4" s="36"/>
      <c r="U4" s="36"/>
    </row>
    <row r="5" spans="1:30" ht="29.25" customHeight="1" x14ac:dyDescent="0.2">
      <c r="A5" s="37" t="s">
        <v>10</v>
      </c>
      <c r="B5" s="22">
        <v>37</v>
      </c>
      <c r="C5" s="22">
        <v>38</v>
      </c>
      <c r="D5" s="38">
        <v>60</v>
      </c>
      <c r="E5" s="38">
        <v>61</v>
      </c>
      <c r="F5" s="39">
        <v>83</v>
      </c>
      <c r="G5" s="39">
        <v>84</v>
      </c>
      <c r="H5" s="23">
        <v>98</v>
      </c>
      <c r="I5" s="23">
        <v>100</v>
      </c>
      <c r="J5" s="40">
        <v>93</v>
      </c>
      <c r="K5" s="33">
        <v>94</v>
      </c>
      <c r="L5" s="2"/>
      <c r="M5" s="34"/>
      <c r="N5" s="35"/>
      <c r="O5" s="41"/>
      <c r="P5" s="41"/>
      <c r="Q5" s="41"/>
      <c r="R5" s="41"/>
      <c r="T5" s="41"/>
      <c r="U5" s="41"/>
    </row>
    <row r="6" spans="1:30" ht="29.25" customHeight="1" x14ac:dyDescent="0.2">
      <c r="A6" s="42" t="s">
        <v>11</v>
      </c>
      <c r="B6" s="43">
        <v>20</v>
      </c>
      <c r="C6" s="43">
        <v>36</v>
      </c>
      <c r="D6" s="44">
        <v>38</v>
      </c>
      <c r="E6" s="44">
        <v>59</v>
      </c>
      <c r="F6" s="45">
        <v>55</v>
      </c>
      <c r="G6" s="45">
        <v>69</v>
      </c>
      <c r="H6" s="23">
        <v>75</v>
      </c>
      <c r="I6" s="23">
        <v>100</v>
      </c>
      <c r="J6" s="46">
        <v>68</v>
      </c>
      <c r="K6" s="33">
        <v>89</v>
      </c>
      <c r="L6" s="2"/>
      <c r="M6" s="34"/>
      <c r="N6" s="35"/>
      <c r="O6" s="36"/>
      <c r="P6" s="36"/>
      <c r="Q6" s="36"/>
      <c r="R6" s="36"/>
      <c r="T6" s="36"/>
      <c r="U6" s="36"/>
    </row>
    <row r="7" spans="1:30" ht="35.25" customHeight="1" x14ac:dyDescent="0.2">
      <c r="A7" s="47" t="s">
        <v>12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8"/>
      <c r="Q7" s="48"/>
      <c r="R7" s="48"/>
      <c r="S7" s="49" t="s">
        <v>13</v>
      </c>
      <c r="T7" s="49"/>
      <c r="U7" s="50"/>
      <c r="Y7" s="2" t="s">
        <v>14</v>
      </c>
    </row>
    <row r="8" spans="1:30" s="26" customFormat="1" ht="88.5" customHeight="1" thickBot="1" x14ac:dyDescent="0.25">
      <c r="A8" s="51" t="s">
        <v>1</v>
      </c>
      <c r="B8" s="52" t="s">
        <v>15</v>
      </c>
      <c r="C8" s="53" t="s">
        <v>16</v>
      </c>
      <c r="D8" s="54" t="s">
        <v>17</v>
      </c>
      <c r="E8" s="52" t="s">
        <v>7</v>
      </c>
      <c r="F8" s="55" t="s">
        <v>18</v>
      </c>
      <c r="G8" s="56" t="s">
        <v>19</v>
      </c>
      <c r="H8" s="57" t="s">
        <v>20</v>
      </c>
      <c r="I8" s="58" t="s">
        <v>21</v>
      </c>
      <c r="J8" s="59" t="s">
        <v>20</v>
      </c>
      <c r="K8" s="60" t="s">
        <v>22</v>
      </c>
      <c r="L8" s="61" t="s">
        <v>23</v>
      </c>
      <c r="M8" s="55" t="s">
        <v>24</v>
      </c>
      <c r="N8" s="56" t="s">
        <v>19</v>
      </c>
      <c r="O8" s="57" t="s">
        <v>20</v>
      </c>
      <c r="P8" s="58" t="s">
        <v>21</v>
      </c>
      <c r="Q8" s="59" t="s">
        <v>20</v>
      </c>
      <c r="R8" s="60" t="s">
        <v>22</v>
      </c>
      <c r="S8" s="62" t="s">
        <v>25</v>
      </c>
      <c r="T8" s="63" t="s">
        <v>26</v>
      </c>
      <c r="U8" s="63" t="s">
        <v>27</v>
      </c>
      <c r="W8" s="64"/>
      <c r="Y8" s="65" t="s">
        <v>28</v>
      </c>
      <c r="Z8" s="65"/>
    </row>
    <row r="9" spans="1:30" ht="33" customHeight="1" thickBot="1" x14ac:dyDescent="0.25">
      <c r="A9" s="66" t="s">
        <v>29</v>
      </c>
      <c r="B9" s="67"/>
      <c r="C9" s="68"/>
      <c r="D9" s="69"/>
      <c r="E9" s="70"/>
      <c r="F9" s="68"/>
      <c r="G9" s="71"/>
      <c r="H9" s="72"/>
      <c r="I9" s="73"/>
      <c r="J9" s="74"/>
      <c r="K9" s="75"/>
      <c r="L9" s="76"/>
      <c r="M9" s="68"/>
      <c r="N9" s="68"/>
      <c r="O9" s="77"/>
      <c r="P9" s="78"/>
      <c r="Q9" s="78"/>
      <c r="R9" s="78"/>
      <c r="S9" s="67"/>
      <c r="T9" s="68"/>
      <c r="U9" s="68"/>
      <c r="W9" s="4" t="s">
        <v>30</v>
      </c>
      <c r="Y9" s="79" t="s">
        <v>31</v>
      </c>
      <c r="Z9" s="79" t="s">
        <v>32</v>
      </c>
    </row>
    <row r="10" spans="1:30" s="101" customFormat="1" ht="37.5" customHeight="1" thickBot="1" x14ac:dyDescent="0.25">
      <c r="A10" s="51" t="s">
        <v>9</v>
      </c>
      <c r="B10" s="80">
        <f>+B11+B12</f>
        <v>784853.77012234996</v>
      </c>
      <c r="C10" s="81">
        <f>+C11+C12</f>
        <v>0</v>
      </c>
      <c r="D10" s="82">
        <f>+D11+D12</f>
        <v>66167.570589540002</v>
      </c>
      <c r="E10" s="83">
        <f>+E11+E12</f>
        <v>659821.38854709</v>
      </c>
      <c r="F10" s="84">
        <f>+E10*100/B10</f>
        <v>84.069340514759986</v>
      </c>
      <c r="G10" s="85">
        <v>93</v>
      </c>
      <c r="H10" s="86">
        <f>+F10-G10</f>
        <v>-8.9306594852400139</v>
      </c>
      <c r="I10" s="87">
        <v>87</v>
      </c>
      <c r="J10" s="88">
        <f>+F10-I10</f>
        <v>-2.9306594852400139</v>
      </c>
      <c r="K10" s="89">
        <f>+E10/Y10*100-100</f>
        <v>5.4031562846914767</v>
      </c>
      <c r="L10" s="90">
        <f>+L11+L12</f>
        <v>725988.95913662994</v>
      </c>
      <c r="M10" s="91">
        <f>+L10*100/B10</f>
        <v>92.499900844389956</v>
      </c>
      <c r="N10" s="85">
        <v>100</v>
      </c>
      <c r="O10" s="86">
        <f>+M10-N10</f>
        <v>-7.5000991556100445</v>
      </c>
      <c r="P10" s="92">
        <v>93</v>
      </c>
      <c r="Q10" s="93">
        <f>+M10-P10</f>
        <v>-0.50009915561004448</v>
      </c>
      <c r="R10" s="94">
        <f>+L10/Z10*100-100</f>
        <v>4.7675251417967672</v>
      </c>
      <c r="S10" s="95">
        <f>+B10-E10</f>
        <v>125032.38157525996</v>
      </c>
      <c r="T10" s="96"/>
      <c r="U10" s="96"/>
      <c r="V10" s="97"/>
      <c r="W10" s="98">
        <f>+C10+E10</f>
        <v>659821.38854709</v>
      </c>
      <c r="X10" s="99"/>
      <c r="Y10" s="100">
        <f>+Y11+Y12</f>
        <v>625997.75168490002</v>
      </c>
      <c r="Z10" s="100">
        <f>+Z11+Z12</f>
        <v>692952.28474094998</v>
      </c>
    </row>
    <row r="11" spans="1:30" s="118" customFormat="1" ht="37.5" customHeight="1" thickBot="1" x14ac:dyDescent="0.25">
      <c r="A11" s="102" t="s">
        <v>10</v>
      </c>
      <c r="B11" s="103">
        <v>425850.76788889</v>
      </c>
      <c r="C11" s="104">
        <v>0</v>
      </c>
      <c r="D11" s="105">
        <v>3166.48687604</v>
      </c>
      <c r="E11" s="106">
        <v>394506.93287368002</v>
      </c>
      <c r="F11" s="107">
        <f>+E11*100/B11</f>
        <v>92.639713867232473</v>
      </c>
      <c r="G11" s="108">
        <v>98</v>
      </c>
      <c r="H11" s="109">
        <f>+F11-G11</f>
        <v>-5.3602861327675271</v>
      </c>
      <c r="I11" s="110">
        <v>93</v>
      </c>
      <c r="J11" s="111">
        <f>+F11-I11</f>
        <v>-0.36028613276752708</v>
      </c>
      <c r="K11" s="112">
        <f>+E11/Y11*100-100</f>
        <v>2.8376555381549338</v>
      </c>
      <c r="L11" s="106">
        <v>397673.41974972002</v>
      </c>
      <c r="M11" s="107">
        <f>+L11*100/B11</f>
        <v>93.383281124780822</v>
      </c>
      <c r="N11" s="108">
        <v>100</v>
      </c>
      <c r="O11" s="109">
        <f>+M11-N11</f>
        <v>-6.6167188752191777</v>
      </c>
      <c r="P11" s="113">
        <v>94</v>
      </c>
      <c r="Q11" s="114">
        <f>+M11-P11</f>
        <v>-0.61671887521917768</v>
      </c>
      <c r="R11" s="115">
        <f>+L11/Z11*100-100</f>
        <v>2.9089912985063933</v>
      </c>
      <c r="S11" s="116">
        <f t="shared" ref="S11:S12" si="0">+B11-E11</f>
        <v>31343.835015209974</v>
      </c>
      <c r="T11" s="96"/>
      <c r="U11" s="96"/>
      <c r="V11" s="117"/>
      <c r="W11" s="98">
        <f>+C11+E11</f>
        <v>394506.93287368002</v>
      </c>
      <c r="Y11" s="119">
        <v>383621.08782935998</v>
      </c>
      <c r="Z11" s="120">
        <v>386432.14235401002</v>
      </c>
    </row>
    <row r="12" spans="1:30" s="118" customFormat="1" ht="37.5" customHeight="1" thickBot="1" x14ac:dyDescent="0.25">
      <c r="A12" s="102" t="s">
        <v>11</v>
      </c>
      <c r="B12" s="103">
        <v>359003.00223346002</v>
      </c>
      <c r="C12" s="104">
        <v>0</v>
      </c>
      <c r="D12" s="121">
        <v>63001.083713499997</v>
      </c>
      <c r="E12" s="106">
        <v>265314.45567340998</v>
      </c>
      <c r="F12" s="107">
        <f>+E12*100/B12</f>
        <v>73.903130063763555</v>
      </c>
      <c r="G12" s="108">
        <v>75</v>
      </c>
      <c r="H12" s="109">
        <f>+F12-G12</f>
        <v>-1.0968699362364447</v>
      </c>
      <c r="I12" s="110">
        <v>68</v>
      </c>
      <c r="J12" s="122">
        <f>+F12-I12</f>
        <v>5.9031300637635553</v>
      </c>
      <c r="K12" s="123">
        <f>+E12/Y12*100-100</f>
        <v>9.4636964850466114</v>
      </c>
      <c r="L12" s="106">
        <v>328315.53938690998</v>
      </c>
      <c r="M12" s="107">
        <f>+L12*100/B12</f>
        <v>91.452031694544445</v>
      </c>
      <c r="N12" s="108">
        <v>100</v>
      </c>
      <c r="O12" s="109">
        <f>+M12-N12</f>
        <v>-8.5479683054555551</v>
      </c>
      <c r="P12" s="113">
        <v>89</v>
      </c>
      <c r="Q12" s="124">
        <f>+M12-P12</f>
        <v>2.4520316945444449</v>
      </c>
      <c r="R12" s="115">
        <f>+L12/Z12*100-100</f>
        <v>7.1105920903743396</v>
      </c>
      <c r="S12" s="116">
        <f t="shared" si="0"/>
        <v>93688.546560050047</v>
      </c>
      <c r="T12" s="96"/>
      <c r="U12" s="96"/>
      <c r="V12" s="117"/>
      <c r="W12" s="98">
        <f>+C12+E12</f>
        <v>265314.45567340998</v>
      </c>
      <c r="Y12" s="119">
        <v>242376.66385554001</v>
      </c>
      <c r="Z12" s="120">
        <v>306520.14238694002</v>
      </c>
    </row>
    <row r="13" spans="1:30" ht="31.5" customHeight="1" x14ac:dyDescent="0.2">
      <c r="A13" s="125" t="s">
        <v>33</v>
      </c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6"/>
      <c r="Q13" s="126"/>
      <c r="R13" s="126"/>
      <c r="S13" s="127" t="s">
        <v>13</v>
      </c>
      <c r="T13" s="127"/>
      <c r="U13" s="127"/>
    </row>
    <row r="14" spans="1:30" s="26" customFormat="1" ht="92.25" customHeight="1" thickBot="1" x14ac:dyDescent="0.25">
      <c r="A14" s="51" t="s">
        <v>1</v>
      </c>
      <c r="B14" s="128" t="s">
        <v>15</v>
      </c>
      <c r="C14" s="53" t="s">
        <v>16</v>
      </c>
      <c r="D14" s="54" t="s">
        <v>17</v>
      </c>
      <c r="E14" s="52" t="s">
        <v>7</v>
      </c>
      <c r="F14" s="55" t="s">
        <v>18</v>
      </c>
      <c r="G14" s="56" t="s">
        <v>19</v>
      </c>
      <c r="H14" s="57" t="s">
        <v>20</v>
      </c>
      <c r="I14" s="58" t="s">
        <v>21</v>
      </c>
      <c r="J14" s="59" t="s">
        <v>20</v>
      </c>
      <c r="K14" s="60" t="s">
        <v>22</v>
      </c>
      <c r="L14" s="61" t="s">
        <v>23</v>
      </c>
      <c r="M14" s="55" t="s">
        <v>24</v>
      </c>
      <c r="N14" s="56" t="s">
        <v>19</v>
      </c>
      <c r="O14" s="57" t="s">
        <v>20</v>
      </c>
      <c r="P14" s="58" t="s">
        <v>21</v>
      </c>
      <c r="Q14" s="59" t="s">
        <v>20</v>
      </c>
      <c r="R14" s="60" t="s">
        <v>22</v>
      </c>
      <c r="S14" s="62" t="s">
        <v>25</v>
      </c>
      <c r="T14" s="129" t="s">
        <v>26</v>
      </c>
      <c r="U14" s="63" t="s">
        <v>27</v>
      </c>
      <c r="W14" s="64" t="s">
        <v>34</v>
      </c>
      <c r="Y14" s="65" t="s">
        <v>28</v>
      </c>
      <c r="Z14" s="65"/>
      <c r="AB14" s="130"/>
      <c r="AC14" s="131"/>
    </row>
    <row r="15" spans="1:30" ht="33" customHeight="1" thickBot="1" x14ac:dyDescent="0.25">
      <c r="A15" s="132" t="s">
        <v>35</v>
      </c>
      <c r="B15" s="133"/>
      <c r="C15" s="134"/>
      <c r="D15" s="135"/>
      <c r="E15" s="136"/>
      <c r="F15" s="134"/>
      <c r="G15" s="137"/>
      <c r="H15" s="138"/>
      <c r="I15" s="137"/>
      <c r="J15" s="138"/>
      <c r="K15" s="139"/>
      <c r="L15" s="140"/>
      <c r="M15" s="141"/>
      <c r="N15" s="141"/>
      <c r="O15" s="142"/>
      <c r="P15" s="141"/>
      <c r="Q15" s="143"/>
      <c r="R15" s="139"/>
      <c r="S15" s="144"/>
      <c r="T15" s="144"/>
      <c r="U15" s="145"/>
      <c r="Y15" s="79" t="s">
        <v>31</v>
      </c>
      <c r="Z15" s="79" t="s">
        <v>32</v>
      </c>
      <c r="AB15" s="146"/>
    </row>
    <row r="16" spans="1:30" s="18" customFormat="1" ht="42.75" customHeight="1" thickBot="1" x14ac:dyDescent="0.25">
      <c r="A16" s="147" t="s">
        <v>9</v>
      </c>
      <c r="B16" s="148">
        <f>+B17+B18</f>
        <v>36909924926.540001</v>
      </c>
      <c r="C16" s="149">
        <f>+C17+C18</f>
        <v>0</v>
      </c>
      <c r="D16" s="150">
        <f>+D17+D18</f>
        <v>2409599788.9200006</v>
      </c>
      <c r="E16" s="150">
        <f>+E17+E18</f>
        <v>32696902994.960003</v>
      </c>
      <c r="F16" s="151">
        <f>+E16*100/B16</f>
        <v>88.585666484109723</v>
      </c>
      <c r="G16" s="152">
        <v>93</v>
      </c>
      <c r="H16" s="153">
        <f>+F16-G16</f>
        <v>-4.4143335158902772</v>
      </c>
      <c r="I16" s="87">
        <v>87</v>
      </c>
      <c r="J16" s="154">
        <f>+F16-I16</f>
        <v>1.5856664841097228</v>
      </c>
      <c r="K16" s="155">
        <f>+E16/Y16*100-100</f>
        <v>4.4699342580878181</v>
      </c>
      <c r="L16" s="156">
        <f>+L17+L18</f>
        <v>35106502783.879997</v>
      </c>
      <c r="M16" s="157">
        <f>+L16*100/B16</f>
        <v>95.113991301122212</v>
      </c>
      <c r="N16" s="158">
        <v>100</v>
      </c>
      <c r="O16" s="159">
        <f>+M16-N16</f>
        <v>-4.886008698877788</v>
      </c>
      <c r="P16" s="160">
        <v>93</v>
      </c>
      <c r="Q16" s="161">
        <f>+M16-P16</f>
        <v>2.113991301122212</v>
      </c>
      <c r="R16" s="162">
        <f>+L16/Z16*100-100</f>
        <v>4.7856173304552385</v>
      </c>
      <c r="S16" s="163">
        <f>+B16-E16</f>
        <v>4213021931.579998</v>
      </c>
      <c r="T16" s="164">
        <v>5</v>
      </c>
      <c r="U16" s="96">
        <v>3</v>
      </c>
      <c r="V16" s="165">
        <f>+C16+E16</f>
        <v>32696902994.960003</v>
      </c>
      <c r="W16" s="166" t="s">
        <v>36</v>
      </c>
      <c r="X16" s="167"/>
      <c r="Y16" s="168">
        <f>+Y17+Y18</f>
        <v>31297907122.43</v>
      </c>
      <c r="Z16" s="168">
        <f>+Z17+Z18</f>
        <v>33503169307.260002</v>
      </c>
      <c r="AA16" s="168">
        <f>+B16-E16</f>
        <v>4213021931.579998</v>
      </c>
      <c r="AB16" s="169"/>
      <c r="AC16" s="170"/>
      <c r="AD16" s="170"/>
    </row>
    <row r="17" spans="1:30" ht="42.75" customHeight="1" thickBot="1" x14ac:dyDescent="0.25">
      <c r="A17" s="171" t="s">
        <v>10</v>
      </c>
      <c r="B17" s="172">
        <v>23548487845.009998</v>
      </c>
      <c r="C17" s="173">
        <v>0</v>
      </c>
      <c r="D17" s="174">
        <v>104210362.59999996</v>
      </c>
      <c r="E17" s="175">
        <v>22394602004.690002</v>
      </c>
      <c r="F17" s="176">
        <f>+E17*100/B17</f>
        <v>95.099957806570956</v>
      </c>
      <c r="G17" s="177">
        <v>98</v>
      </c>
      <c r="H17" s="178">
        <f>+F17-G17</f>
        <v>-2.9000421934290443</v>
      </c>
      <c r="I17" s="110">
        <v>93</v>
      </c>
      <c r="J17" s="179">
        <f>+F17-I17</f>
        <v>2.0999578065709557</v>
      </c>
      <c r="K17" s="180">
        <f>+E17/Y17*100-100</f>
        <v>2.0251956241650504</v>
      </c>
      <c r="L17" s="181">
        <v>22498812367.290001</v>
      </c>
      <c r="M17" s="176">
        <f>+L17*100/B17</f>
        <v>95.542493069496913</v>
      </c>
      <c r="N17" s="177">
        <v>100</v>
      </c>
      <c r="O17" s="182">
        <f>+M17-N17</f>
        <v>-4.4575069305030866</v>
      </c>
      <c r="P17" s="113">
        <v>94</v>
      </c>
      <c r="Q17" s="183">
        <f>+M17-P17</f>
        <v>1.5424930694969134</v>
      </c>
      <c r="R17" s="184">
        <f>+L17/Z17*100-100</f>
        <v>1.9500659494364356</v>
      </c>
      <c r="S17" s="185">
        <f t="shared" ref="S17:S19" si="1">+B17-E17</f>
        <v>1153885840.3199959</v>
      </c>
      <c r="T17" s="164"/>
      <c r="U17" s="96"/>
      <c r="V17" s="165" t="e">
        <f>+#REF!+E17</f>
        <v>#REF!</v>
      </c>
      <c r="W17" s="64" t="s">
        <v>37</v>
      </c>
      <c r="Y17" s="186">
        <v>21950070144.619999</v>
      </c>
      <c r="Z17" s="186">
        <v>22068462788.880005</v>
      </c>
      <c r="AA17" s="168">
        <f t="shared" ref="AA17:AA20" si="2">+B17-E17</f>
        <v>1153885840.3199959</v>
      </c>
      <c r="AB17" s="187"/>
      <c r="AC17" s="28"/>
      <c r="AD17" s="170"/>
    </row>
    <row r="18" spans="1:30" ht="42.75" customHeight="1" thickBot="1" x14ac:dyDescent="0.25">
      <c r="A18" s="188" t="s">
        <v>11</v>
      </c>
      <c r="B18" s="189">
        <v>13361437081.530001</v>
      </c>
      <c r="C18" s="173">
        <v>0</v>
      </c>
      <c r="D18" s="174">
        <v>2305389426.3200006</v>
      </c>
      <c r="E18" s="175">
        <v>10302300990.27</v>
      </c>
      <c r="F18" s="176">
        <f>+E18*100/B18</f>
        <v>77.104737517428006</v>
      </c>
      <c r="G18" s="177">
        <v>75</v>
      </c>
      <c r="H18" s="190">
        <f>+F18-G18</f>
        <v>2.1047375174280063</v>
      </c>
      <c r="I18" s="110">
        <v>68</v>
      </c>
      <c r="J18" s="179">
        <f>+F18-I18</f>
        <v>9.1047375174280063</v>
      </c>
      <c r="K18" s="180">
        <f>+E18/Y18*100-100</f>
        <v>10.210533353605939</v>
      </c>
      <c r="L18" s="181">
        <v>12607690416.589998</v>
      </c>
      <c r="M18" s="176">
        <f>+L18*100/B18</f>
        <v>94.35879044790822</v>
      </c>
      <c r="N18" s="177">
        <v>100</v>
      </c>
      <c r="O18" s="182">
        <f>+M18-N18</f>
        <v>-5.6412095520917802</v>
      </c>
      <c r="P18" s="113">
        <v>89</v>
      </c>
      <c r="Q18" s="183">
        <f>+M18-P18</f>
        <v>5.3587904479082198</v>
      </c>
      <c r="R18" s="184">
        <f>+L18/Z18*100-100</f>
        <v>10.258102351158399</v>
      </c>
      <c r="S18" s="185">
        <f t="shared" si="1"/>
        <v>3059136091.2600002</v>
      </c>
      <c r="T18" s="164">
        <v>31</v>
      </c>
      <c r="U18" s="96">
        <v>12</v>
      </c>
      <c r="V18" s="165" t="e">
        <f>+#REF!+E18</f>
        <v>#REF!</v>
      </c>
      <c r="W18" s="64"/>
      <c r="Y18" s="186">
        <v>9347836977.8100014</v>
      </c>
      <c r="Z18" s="186">
        <v>11434706518.379997</v>
      </c>
      <c r="AA18" s="168">
        <f t="shared" si="2"/>
        <v>3059136091.2600002</v>
      </c>
      <c r="AB18" s="187"/>
      <c r="AC18" s="28"/>
      <c r="AD18" s="170"/>
    </row>
    <row r="19" spans="1:30" ht="42.75" customHeight="1" thickBot="1" x14ac:dyDescent="0.25">
      <c r="A19" s="191" t="s">
        <v>38</v>
      </c>
      <c r="B19" s="189">
        <f>B18-B20</f>
        <v>13227098287.630001</v>
      </c>
      <c r="C19" s="189">
        <f>C18-C20</f>
        <v>0</v>
      </c>
      <c r="D19" s="189">
        <f>D18-D20</f>
        <v>2296167088.1600008</v>
      </c>
      <c r="E19" s="189">
        <f>E18-E20</f>
        <v>10253936496.84</v>
      </c>
      <c r="F19" s="176">
        <f>+E19*100/B19</f>
        <v>77.522191745029176</v>
      </c>
      <c r="G19" s="177">
        <v>75</v>
      </c>
      <c r="H19" s="190">
        <f>+F19-G19</f>
        <v>2.5221917450291755</v>
      </c>
      <c r="I19" s="110">
        <v>68</v>
      </c>
      <c r="J19" s="179">
        <f>+F19-I19</f>
        <v>9.5221917450291755</v>
      </c>
      <c r="K19" s="192"/>
      <c r="L19" s="193">
        <f>L18-L20</f>
        <v>12550103584.999998</v>
      </c>
      <c r="M19" s="176">
        <f>+L19*100/B19</f>
        <v>94.88175949170099</v>
      </c>
      <c r="N19" s="177">
        <v>100</v>
      </c>
      <c r="O19" s="182">
        <f>+M19-N19</f>
        <v>-5.1182405082990101</v>
      </c>
      <c r="P19" s="113">
        <v>89</v>
      </c>
      <c r="Q19" s="183">
        <f>+M19-P19</f>
        <v>5.8817594917009899</v>
      </c>
      <c r="R19" s="194"/>
      <c r="S19" s="185">
        <f t="shared" si="1"/>
        <v>2973161790.7900009</v>
      </c>
      <c r="T19" s="164"/>
      <c r="U19" s="96"/>
      <c r="V19" s="195"/>
      <c r="W19" s="64"/>
      <c r="Y19" s="196"/>
      <c r="Z19" s="28"/>
      <c r="AA19" s="168">
        <f t="shared" si="2"/>
        <v>2973161790.7900009</v>
      </c>
    </row>
    <row r="20" spans="1:30" ht="42.75" hidden="1" customHeight="1" x14ac:dyDescent="0.2">
      <c r="A20" s="197" t="s">
        <v>39</v>
      </c>
      <c r="B20" s="189">
        <v>134338793.90000001</v>
      </c>
      <c r="C20" s="173">
        <v>0</v>
      </c>
      <c r="D20" s="189">
        <v>9222338.1599999983</v>
      </c>
      <c r="E20" s="175">
        <v>48364493.429999992</v>
      </c>
      <c r="F20" s="176">
        <f>+E20*100/B20</f>
        <v>36.001881530961093</v>
      </c>
      <c r="G20" s="177">
        <v>75</v>
      </c>
      <c r="H20" s="178">
        <f>+F20-G20</f>
        <v>-38.998118469038907</v>
      </c>
      <c r="I20" s="110">
        <v>68</v>
      </c>
      <c r="J20" s="111">
        <f>+F20-I20</f>
        <v>-31.998118469038907</v>
      </c>
      <c r="K20" s="192"/>
      <c r="L20" s="181">
        <v>57586831.590000004</v>
      </c>
      <c r="M20" s="176">
        <f>+L20*100/B20</f>
        <v>42.866866612534025</v>
      </c>
      <c r="N20" s="177">
        <v>100</v>
      </c>
      <c r="O20" s="182">
        <f>+M20-N20</f>
        <v>-57.133133387465975</v>
      </c>
      <c r="P20" s="113">
        <v>89</v>
      </c>
      <c r="Q20" s="198">
        <f>+M20-P20</f>
        <v>-46.133133387465975</v>
      </c>
      <c r="R20" s="194"/>
      <c r="S20" s="185">
        <f>+B20-L20</f>
        <v>76751962.310000002</v>
      </c>
      <c r="T20" s="164"/>
      <c r="U20" s="96"/>
      <c r="V20" s="195"/>
      <c r="W20" s="64"/>
      <c r="Y20" s="196"/>
      <c r="Z20" s="28"/>
      <c r="AA20" s="199">
        <f t="shared" si="2"/>
        <v>85974300.470000014</v>
      </c>
    </row>
    <row r="21" spans="1:30" s="204" customFormat="1" ht="36" customHeight="1" x14ac:dyDescent="0.2">
      <c r="A21" s="200" t="s">
        <v>40</v>
      </c>
      <c r="B21" s="201"/>
      <c r="C21" s="201"/>
      <c r="D21" s="201"/>
      <c r="E21" s="201"/>
      <c r="F21" s="201"/>
      <c r="G21" s="201"/>
      <c r="H21" s="201"/>
      <c r="I21" s="201"/>
      <c r="J21" s="201"/>
      <c r="K21" s="201"/>
      <c r="L21" s="202"/>
      <c r="M21" s="202"/>
      <c r="N21" s="202"/>
      <c r="O21" s="202"/>
      <c r="P21" s="202"/>
      <c r="Q21" s="202"/>
      <c r="R21" s="202"/>
      <c r="S21" s="203"/>
      <c r="T21" s="202"/>
      <c r="U21" s="202"/>
      <c r="W21" s="205"/>
      <c r="Z21" s="4"/>
    </row>
    <row r="22" spans="1:30" s="218" customFormat="1" ht="86.1" customHeight="1" x14ac:dyDescent="0.2">
      <c r="A22" s="206" t="s">
        <v>1</v>
      </c>
      <c r="B22" s="207" t="s">
        <v>15</v>
      </c>
      <c r="C22" s="208" t="s">
        <v>41</v>
      </c>
      <c r="D22" s="209" t="s">
        <v>42</v>
      </c>
      <c r="E22" s="207" t="s">
        <v>7</v>
      </c>
      <c r="F22" s="210" t="s">
        <v>18</v>
      </c>
      <c r="G22" s="211" t="s">
        <v>43</v>
      </c>
      <c r="H22" s="210" t="s">
        <v>24</v>
      </c>
      <c r="I22" s="212" t="s">
        <v>44</v>
      </c>
      <c r="J22" s="213" t="s">
        <v>45</v>
      </c>
      <c r="K22" s="213" t="s">
        <v>46</v>
      </c>
      <c r="L22" s="214"/>
      <c r="M22" s="214"/>
      <c r="N22" s="214"/>
      <c r="O22" s="215"/>
      <c r="P22" s="215"/>
      <c r="Q22" s="215"/>
      <c r="R22" s="216"/>
      <c r="S22" s="217"/>
      <c r="T22" s="217"/>
      <c r="U22" s="217"/>
      <c r="W22" s="218">
        <v>12</v>
      </c>
      <c r="Z22" s="4"/>
      <c r="AB22" s="130"/>
      <c r="AC22" s="131"/>
      <c r="AD22" s="26"/>
    </row>
    <row r="23" spans="1:30" s="4" customFormat="1" ht="60" customHeight="1" x14ac:dyDescent="0.2">
      <c r="A23" s="219" t="s">
        <v>47</v>
      </c>
      <c r="B23" s="220">
        <v>4624256344.8500004</v>
      </c>
      <c r="C23" s="220">
        <v>35374939.570000008</v>
      </c>
      <c r="D23" s="221">
        <v>352791050.95000005</v>
      </c>
      <c r="E23" s="220">
        <v>4173635013.0499997</v>
      </c>
      <c r="F23" s="222">
        <f>+E23*100/B23</f>
        <v>90.255269210975854</v>
      </c>
      <c r="G23" s="223">
        <f>+D23+E23+C23</f>
        <v>4561801003.5699997</v>
      </c>
      <c r="H23" s="222">
        <f>+G23*100/B23</f>
        <v>98.649397078742041</v>
      </c>
      <c r="I23" s="223">
        <v>12686281.969999999</v>
      </c>
      <c r="J23" s="223">
        <v>49769059.310000971</v>
      </c>
      <c r="K23" s="224">
        <f>+B23-E23</f>
        <v>450621331.80000067</v>
      </c>
      <c r="L23" s="214"/>
      <c r="M23" s="225"/>
      <c r="N23" s="226"/>
      <c r="O23" s="227"/>
      <c r="P23" s="227"/>
      <c r="Q23" s="227"/>
      <c r="R23" s="227"/>
      <c r="S23" s="227"/>
      <c r="T23" s="196"/>
      <c r="U23" s="228"/>
      <c r="W23" s="229">
        <f>C23+D23+O23+S23</f>
        <v>388165990.52000004</v>
      </c>
      <c r="X23" s="230"/>
      <c r="AB23" s="187"/>
      <c r="AC23" s="231"/>
      <c r="AD23" s="170"/>
    </row>
    <row r="24" spans="1:30" s="4" customFormat="1" ht="60" customHeight="1" x14ac:dyDescent="0.2">
      <c r="A24" s="219" t="s">
        <v>48</v>
      </c>
      <c r="B24" s="220">
        <v>1671654943.8</v>
      </c>
      <c r="C24" s="220">
        <v>3420151.97</v>
      </c>
      <c r="D24" s="221">
        <v>126379596.67000002</v>
      </c>
      <c r="E24" s="220">
        <v>1537789236.8000002</v>
      </c>
      <c r="F24" s="222">
        <f>+E24*100/B24</f>
        <v>91.992025178611527</v>
      </c>
      <c r="G24" s="223">
        <f>+D24+E24+C24</f>
        <v>1667588985.4400003</v>
      </c>
      <c r="H24" s="222">
        <f>+G24*100/B24</f>
        <v>99.756770476163169</v>
      </c>
      <c r="I24" s="223">
        <v>0</v>
      </c>
      <c r="J24" s="223">
        <v>4065958.3599997759</v>
      </c>
      <c r="K24" s="224">
        <f>+B24-E24</f>
        <v>133865706.99999976</v>
      </c>
      <c r="L24" s="214"/>
      <c r="M24" s="225"/>
      <c r="N24" s="226"/>
      <c r="O24" s="227"/>
      <c r="P24" s="227"/>
      <c r="Q24" s="227"/>
      <c r="R24" s="227"/>
      <c r="S24" s="227"/>
      <c r="T24" s="196"/>
      <c r="U24" s="228"/>
      <c r="W24" s="229"/>
      <c r="X24" s="230"/>
      <c r="AB24" s="187"/>
      <c r="AC24" s="231"/>
      <c r="AD24" s="170"/>
    </row>
    <row r="25" spans="1:30" s="233" customFormat="1" ht="27" customHeight="1" x14ac:dyDescent="0.25">
      <c r="A25" s="232" t="s">
        <v>49</v>
      </c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W25" s="234">
        <f>D23+E23</f>
        <v>4526426064</v>
      </c>
    </row>
    <row r="26" spans="1:30" ht="36" hidden="1" customHeight="1" x14ac:dyDescent="0.2">
      <c r="A26" s="1" t="s">
        <v>50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35" t="s">
        <v>51</v>
      </c>
      <c r="Q26" s="235"/>
      <c r="R26" s="235"/>
      <c r="S26" s="235"/>
      <c r="T26" s="235"/>
      <c r="U26" s="235"/>
    </row>
    <row r="27" spans="1:30" s="246" customFormat="1" ht="45.75" hidden="1" customHeight="1" x14ac:dyDescent="0.2">
      <c r="A27" s="236" t="s">
        <v>52</v>
      </c>
      <c r="B27" s="237"/>
      <c r="C27" s="238"/>
      <c r="D27" s="239"/>
      <c r="E27" s="240"/>
      <c r="F27" s="238"/>
      <c r="G27" s="241"/>
      <c r="H27" s="242"/>
      <c r="I27" s="241"/>
      <c r="J27" s="242"/>
      <c r="K27" s="241"/>
      <c r="L27" s="239"/>
      <c r="M27" s="238"/>
      <c r="N27" s="238"/>
      <c r="O27" s="243"/>
      <c r="P27" s="238"/>
      <c r="Q27" s="244"/>
      <c r="R27" s="238"/>
      <c r="S27" s="239"/>
      <c r="T27" s="239"/>
      <c r="U27" s="245"/>
    </row>
    <row r="28" spans="1:30" ht="70.5" hidden="1" customHeight="1" x14ac:dyDescent="0.2">
      <c r="A28" s="247" t="s">
        <v>1</v>
      </c>
      <c r="B28" s="248" t="s">
        <v>15</v>
      </c>
      <c r="C28" s="249" t="s">
        <v>16</v>
      </c>
      <c r="D28" s="250" t="s">
        <v>17</v>
      </c>
      <c r="E28" s="251" t="s">
        <v>7</v>
      </c>
      <c r="F28" s="252" t="s">
        <v>18</v>
      </c>
      <c r="G28" s="253" t="s">
        <v>53</v>
      </c>
      <c r="H28" s="254" t="s">
        <v>20</v>
      </c>
      <c r="I28" s="255" t="s">
        <v>54</v>
      </c>
      <c r="J28" s="256" t="s">
        <v>20</v>
      </c>
      <c r="K28" s="257"/>
      <c r="L28" s="211" t="s">
        <v>43</v>
      </c>
      <c r="M28" s="252" t="s">
        <v>24</v>
      </c>
      <c r="N28" s="253" t="s">
        <v>53</v>
      </c>
      <c r="O28" s="258" t="s">
        <v>20</v>
      </c>
      <c r="P28" s="255" t="s">
        <v>54</v>
      </c>
      <c r="Q28" s="256" t="s">
        <v>20</v>
      </c>
      <c r="R28" s="257"/>
      <c r="S28" s="259" t="s">
        <v>55</v>
      </c>
      <c r="T28" s="260" t="s">
        <v>26</v>
      </c>
      <c r="U28" s="261" t="s">
        <v>27</v>
      </c>
    </row>
    <row r="29" spans="1:30" s="272" customFormat="1" ht="45.75" hidden="1" customHeight="1" x14ac:dyDescent="0.2">
      <c r="A29" s="262" t="s">
        <v>9</v>
      </c>
      <c r="B29" s="148">
        <f>+B30+B31</f>
        <v>702965800.00000024</v>
      </c>
      <c r="C29" s="149">
        <f>+C30+C31</f>
        <v>0</v>
      </c>
      <c r="D29" s="263">
        <f>+D30+D31</f>
        <v>340116220.89999998</v>
      </c>
      <c r="E29" s="150">
        <f>+E30+E31</f>
        <v>73892256.460000008</v>
      </c>
      <c r="F29" s="151">
        <f>+E29*100/B29</f>
        <v>10.511500909432575</v>
      </c>
      <c r="G29" s="152">
        <v>75</v>
      </c>
      <c r="H29" s="264">
        <f>+F29-G29</f>
        <v>-64.48849909056743</v>
      </c>
      <c r="I29" s="87">
        <v>75</v>
      </c>
      <c r="J29" s="265">
        <f>+F29-I29</f>
        <v>-64.48849909056743</v>
      </c>
      <c r="K29" s="266"/>
      <c r="L29" s="267">
        <f>+L30+L31</f>
        <v>414008477.36000001</v>
      </c>
      <c r="M29" s="151">
        <f>+L29*100/B29</f>
        <v>58.894540439947413</v>
      </c>
      <c r="N29" s="152">
        <v>80</v>
      </c>
      <c r="O29" s="268">
        <f>+M29-N29</f>
        <v>-21.105459560052587</v>
      </c>
      <c r="P29" s="92">
        <v>80</v>
      </c>
      <c r="Q29" s="269">
        <f>+M29-P29</f>
        <v>-21.105459560052587</v>
      </c>
      <c r="R29" s="270"/>
      <c r="S29" s="271">
        <f>+B29-L29</f>
        <v>288957322.64000022</v>
      </c>
      <c r="T29" s="96"/>
      <c r="U29" s="96"/>
      <c r="V29" s="2"/>
      <c r="W29" s="2"/>
      <c r="X29" s="2"/>
    </row>
    <row r="30" spans="1:30" ht="45.75" hidden="1" customHeight="1" x14ac:dyDescent="0.2">
      <c r="A30" s="273" t="s">
        <v>10</v>
      </c>
      <c r="B30" s="172">
        <v>241684900.00000009</v>
      </c>
      <c r="C30" s="274">
        <v>0</v>
      </c>
      <c r="D30" s="275">
        <v>31996396.899999999</v>
      </c>
      <c r="E30" s="175">
        <v>63592686.460000001</v>
      </c>
      <c r="F30" s="176">
        <f>+E30*100/B30</f>
        <v>26.312229874518422</v>
      </c>
      <c r="G30" s="177">
        <v>80</v>
      </c>
      <c r="H30" s="276">
        <f>+F30-G30</f>
        <v>-53.687770125481578</v>
      </c>
      <c r="I30" s="110">
        <v>80</v>
      </c>
      <c r="J30" s="277">
        <f>+F30-I30</f>
        <v>-53.687770125481578</v>
      </c>
      <c r="K30" s="278"/>
      <c r="L30" s="181">
        <v>95589083.359999999</v>
      </c>
      <c r="M30" s="176">
        <f>+L30*100/B30</f>
        <v>39.551119395543523</v>
      </c>
      <c r="N30" s="177">
        <v>81</v>
      </c>
      <c r="O30" s="279">
        <f>+M30-N30</f>
        <v>-41.448880604456477</v>
      </c>
      <c r="P30" s="113">
        <v>81</v>
      </c>
      <c r="Q30" s="280">
        <f>+M30-P30</f>
        <v>-41.448880604456477</v>
      </c>
      <c r="R30" s="281"/>
      <c r="S30" s="185">
        <f>+B30-L30</f>
        <v>146095816.6400001</v>
      </c>
      <c r="T30" s="164"/>
      <c r="U30" s="96"/>
    </row>
    <row r="31" spans="1:30" s="272" customFormat="1" ht="45.75" hidden="1" customHeight="1" x14ac:dyDescent="0.2">
      <c r="A31" s="282" t="s">
        <v>11</v>
      </c>
      <c r="B31" s="189">
        <v>461280900.00000012</v>
      </c>
      <c r="C31" s="274">
        <v>0</v>
      </c>
      <c r="D31" s="275">
        <v>308119824</v>
      </c>
      <c r="E31" s="175">
        <v>10299570</v>
      </c>
      <c r="F31" s="176">
        <f>+E31*100/B31</f>
        <v>2.23281952493589</v>
      </c>
      <c r="G31" s="177">
        <v>54</v>
      </c>
      <c r="H31" s="276">
        <f>+F31-G31</f>
        <v>-51.767180475064109</v>
      </c>
      <c r="I31" s="110">
        <v>54</v>
      </c>
      <c r="J31" s="277">
        <f>+F31-I31</f>
        <v>-51.767180475064109</v>
      </c>
      <c r="K31" s="278"/>
      <c r="L31" s="181">
        <v>318419394</v>
      </c>
      <c r="M31" s="176">
        <f>+L31*100/B31</f>
        <v>69.029390551397185</v>
      </c>
      <c r="N31" s="177">
        <v>77</v>
      </c>
      <c r="O31" s="279">
        <f>+M31-N31</f>
        <v>-7.970609448602815</v>
      </c>
      <c r="P31" s="113">
        <v>77</v>
      </c>
      <c r="Q31" s="280">
        <f>+M31-P31</f>
        <v>-7.970609448602815</v>
      </c>
      <c r="R31" s="281"/>
      <c r="S31" s="185">
        <f>+B31-L31</f>
        <v>142861506.00000012</v>
      </c>
      <c r="T31" s="164"/>
      <c r="U31" s="96"/>
      <c r="V31" s="2"/>
      <c r="W31" s="2"/>
      <c r="X31" s="2"/>
    </row>
    <row r="32" spans="1:30" s="272" customFormat="1" ht="21" hidden="1" customHeight="1" x14ac:dyDescent="0.25">
      <c r="A32" s="283" t="s">
        <v>49</v>
      </c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3"/>
      <c r="T32" s="283"/>
      <c r="U32" s="283"/>
    </row>
    <row r="33" spans="1:21" s="272" customFormat="1" ht="45.75" hidden="1" customHeight="1" thickBot="1" x14ac:dyDescent="0.25">
      <c r="A33" s="2"/>
      <c r="B33" s="196"/>
      <c r="C33" s="284"/>
      <c r="D33" s="196"/>
      <c r="E33" s="285"/>
      <c r="F33" s="2"/>
      <c r="G33" s="2"/>
      <c r="H33" s="286"/>
      <c r="I33" s="286"/>
      <c r="J33" s="286"/>
      <c r="K33" s="286"/>
      <c r="L33" s="2"/>
      <c r="M33" s="2"/>
      <c r="N33" s="2"/>
      <c r="O33" s="5"/>
      <c r="P33" s="5"/>
      <c r="Q33" s="5"/>
      <c r="R33" s="5"/>
      <c r="S33" s="2"/>
      <c r="T33" s="2"/>
    </row>
    <row r="34" spans="1:21" s="272" customFormat="1" ht="45.75" hidden="1" customHeight="1" x14ac:dyDescent="0.2">
      <c r="A34" s="287" t="s">
        <v>1</v>
      </c>
      <c r="B34" s="288" t="s">
        <v>15</v>
      </c>
      <c r="C34" s="289" t="s">
        <v>56</v>
      </c>
      <c r="D34" s="290"/>
      <c r="E34" s="291"/>
      <c r="F34" s="290"/>
      <c r="G34" s="2"/>
      <c r="H34" s="2"/>
      <c r="I34" s="2"/>
      <c r="J34" s="2"/>
      <c r="K34" s="2"/>
      <c r="L34" s="286"/>
      <c r="M34" s="2"/>
      <c r="N34" s="2"/>
      <c r="O34" s="2"/>
      <c r="P34" s="2"/>
      <c r="Q34" s="2"/>
      <c r="R34" s="2"/>
      <c r="S34" s="5"/>
      <c r="T34" s="2"/>
      <c r="U34" s="2"/>
    </row>
    <row r="35" spans="1:21" s="272" customFormat="1" ht="45.75" hidden="1" customHeight="1" thickBot="1" x14ac:dyDescent="0.25">
      <c r="A35" s="292"/>
      <c r="B35" s="293"/>
      <c r="C35" s="294"/>
      <c r="D35" s="295"/>
      <c r="E35" s="296"/>
      <c r="F35" s="295"/>
      <c r="G35" s="2"/>
      <c r="H35" s="2"/>
      <c r="I35" s="2"/>
      <c r="J35" s="2"/>
      <c r="K35" s="2"/>
      <c r="L35" s="286"/>
      <c r="M35" s="2"/>
      <c r="N35" s="2"/>
      <c r="O35" s="2"/>
      <c r="P35" s="2"/>
      <c r="Q35" s="2"/>
      <c r="R35" s="2"/>
      <c r="S35" s="5"/>
      <c r="T35" s="2"/>
      <c r="U35" s="2"/>
    </row>
    <row r="36" spans="1:21" s="272" customFormat="1" ht="45.75" hidden="1" customHeight="1" thickBot="1" x14ac:dyDescent="0.25">
      <c r="A36" s="297" t="s">
        <v>9</v>
      </c>
      <c r="B36" s="298">
        <v>2756171351.6100006</v>
      </c>
      <c r="C36" s="299">
        <v>2141187121.77</v>
      </c>
      <c r="D36" s="299"/>
      <c r="E36" s="299"/>
      <c r="F36" s="300"/>
      <c r="G36" s="2"/>
      <c r="H36" s="2"/>
      <c r="I36" s="2"/>
      <c r="J36" s="2"/>
      <c r="K36" s="2"/>
      <c r="L36" s="286"/>
      <c r="M36" s="2"/>
      <c r="N36" s="2"/>
      <c r="O36" s="2"/>
      <c r="P36" s="2"/>
      <c r="Q36" s="2"/>
      <c r="R36" s="2"/>
      <c r="S36" s="5"/>
      <c r="T36" s="2"/>
      <c r="U36" s="2"/>
    </row>
    <row r="37" spans="1:21" s="272" customFormat="1" ht="45.75" hidden="1" customHeight="1" thickBot="1" x14ac:dyDescent="0.25">
      <c r="A37" s="297" t="s">
        <v>57</v>
      </c>
      <c r="B37" s="298">
        <v>2394559480.2300005</v>
      </c>
      <c r="C37" s="299">
        <v>1804632982.97</v>
      </c>
      <c r="D37" s="299"/>
      <c r="E37" s="299"/>
      <c r="F37" s="300"/>
      <c r="G37" s="2"/>
      <c r="H37" s="2"/>
      <c r="I37" s="2"/>
      <c r="J37" s="2"/>
      <c r="K37" s="2"/>
      <c r="L37" s="286"/>
      <c r="M37" s="2"/>
      <c r="N37" s="2"/>
      <c r="O37" s="2"/>
      <c r="P37" s="2"/>
      <c r="Q37" s="2"/>
      <c r="R37" s="2"/>
      <c r="S37" s="5"/>
      <c r="T37" s="2"/>
      <c r="U37" s="2"/>
    </row>
    <row r="38" spans="1:21" s="272" customFormat="1" ht="45.75" hidden="1" customHeight="1" thickBot="1" x14ac:dyDescent="0.25">
      <c r="A38" s="301" t="s">
        <v>58</v>
      </c>
      <c r="B38" s="302">
        <v>26618195.989999998</v>
      </c>
      <c r="C38" s="302">
        <v>24037520.32</v>
      </c>
      <c r="D38" s="302"/>
      <c r="E38" s="302"/>
      <c r="F38" s="303"/>
      <c r="G38" s="2"/>
      <c r="H38" s="2"/>
      <c r="I38" s="2"/>
      <c r="J38" s="2"/>
      <c r="K38" s="2"/>
      <c r="L38" s="286"/>
      <c r="M38" s="2"/>
      <c r="N38" s="2"/>
      <c r="O38" s="2"/>
      <c r="P38" s="2"/>
      <c r="Q38" s="2"/>
      <c r="R38" s="2"/>
      <c r="S38" s="5"/>
      <c r="T38" s="2"/>
      <c r="U38" s="2"/>
    </row>
    <row r="39" spans="1:21" s="272" customFormat="1" ht="45.75" hidden="1" customHeight="1" thickBot="1" x14ac:dyDescent="0.25">
      <c r="A39" s="301" t="s">
        <v>59</v>
      </c>
      <c r="B39" s="302">
        <v>1807911464.2400002</v>
      </c>
      <c r="C39" s="304">
        <v>1659853361.6500001</v>
      </c>
      <c r="D39" s="304"/>
      <c r="E39" s="304"/>
      <c r="F39" s="303"/>
      <c r="G39" s="2"/>
      <c r="H39" s="2"/>
      <c r="I39" s="2"/>
      <c r="J39" s="2"/>
      <c r="K39" s="2"/>
      <c r="L39" s="286"/>
      <c r="M39" s="2"/>
      <c r="N39" s="2"/>
      <c r="O39" s="2"/>
      <c r="P39" s="2"/>
      <c r="Q39" s="2"/>
      <c r="R39" s="2"/>
      <c r="S39" s="5"/>
      <c r="T39" s="2"/>
      <c r="U39" s="2"/>
    </row>
    <row r="40" spans="1:21" s="272" customFormat="1" ht="45.75" hidden="1" customHeight="1" thickBot="1" x14ac:dyDescent="0.25">
      <c r="A40" s="301" t="s">
        <v>60</v>
      </c>
      <c r="B40" s="302">
        <v>560029820</v>
      </c>
      <c r="C40" s="304">
        <v>120742101</v>
      </c>
      <c r="D40" s="304"/>
      <c r="E40" s="304"/>
      <c r="F40" s="303"/>
      <c r="G40" s="2"/>
      <c r="H40" s="2"/>
      <c r="I40" s="2"/>
      <c r="J40" s="2"/>
      <c r="K40" s="2"/>
      <c r="L40" s="286"/>
      <c r="M40" s="2"/>
      <c r="N40" s="2"/>
      <c r="O40" s="2"/>
      <c r="P40" s="2"/>
      <c r="Q40" s="2"/>
      <c r="R40" s="2"/>
      <c r="S40" s="5"/>
      <c r="T40" s="2"/>
      <c r="U40" s="2"/>
    </row>
    <row r="41" spans="1:21" s="272" customFormat="1" ht="45.75" hidden="1" customHeight="1" thickBot="1" x14ac:dyDescent="0.25">
      <c r="A41" s="297" t="s">
        <v>61</v>
      </c>
      <c r="B41" s="298">
        <v>361611871.38</v>
      </c>
      <c r="C41" s="299">
        <v>336554138.79999995</v>
      </c>
      <c r="D41" s="299"/>
      <c r="E41" s="299"/>
      <c r="F41" s="300"/>
      <c r="G41" s="2"/>
      <c r="H41" s="2"/>
      <c r="I41" s="2"/>
      <c r="J41" s="2"/>
      <c r="K41" s="2"/>
      <c r="L41" s="286"/>
      <c r="M41" s="2"/>
      <c r="N41" s="2"/>
      <c r="O41" s="2"/>
      <c r="P41" s="2"/>
      <c r="Q41" s="2"/>
      <c r="R41" s="2"/>
      <c r="S41" s="5"/>
      <c r="T41" s="2"/>
      <c r="U41" s="2"/>
    </row>
    <row r="42" spans="1:21" s="272" customFormat="1" ht="45.75" hidden="1" customHeight="1" thickBot="1" x14ac:dyDescent="0.25">
      <c r="A42" s="2"/>
      <c r="B42" s="5"/>
      <c r="E42" s="5"/>
      <c r="F42" s="231"/>
      <c r="G42" s="2"/>
      <c r="H42" s="2"/>
      <c r="I42" s="2"/>
      <c r="J42" s="2"/>
      <c r="K42" s="2"/>
      <c r="L42" s="286"/>
      <c r="M42" s="2"/>
      <c r="N42" s="2"/>
      <c r="O42" s="2"/>
      <c r="P42" s="2"/>
      <c r="Q42" s="2"/>
      <c r="R42" s="2"/>
      <c r="S42" s="5"/>
      <c r="T42" s="2"/>
      <c r="U42" s="2"/>
    </row>
    <row r="43" spans="1:21" s="272" customFormat="1" ht="45.75" hidden="1" customHeight="1" x14ac:dyDescent="0.2">
      <c r="A43" s="287" t="s">
        <v>15</v>
      </c>
      <c r="B43" s="288" t="s">
        <v>56</v>
      </c>
      <c r="C43" s="289" t="s">
        <v>62</v>
      </c>
      <c r="D43" s="290"/>
      <c r="E43" s="291"/>
      <c r="F43" s="231"/>
      <c r="G43" s="2"/>
      <c r="H43" s="2"/>
      <c r="I43" s="2"/>
      <c r="J43" s="2"/>
      <c r="K43" s="2"/>
      <c r="L43" s="286"/>
      <c r="M43" s="2"/>
      <c r="N43" s="2"/>
      <c r="O43" s="2"/>
      <c r="P43" s="2"/>
      <c r="Q43" s="2"/>
      <c r="R43" s="2"/>
      <c r="S43" s="5"/>
      <c r="T43" s="2"/>
      <c r="U43" s="2"/>
    </row>
    <row r="44" spans="1:21" s="272" customFormat="1" ht="45.75" hidden="1" customHeight="1" thickBot="1" x14ac:dyDescent="0.25">
      <c r="A44" s="292"/>
      <c r="B44" s="293"/>
      <c r="C44" s="294"/>
      <c r="D44" s="295"/>
      <c r="E44" s="296"/>
      <c r="F44" s="231"/>
      <c r="G44" s="2"/>
      <c r="H44" s="2"/>
      <c r="I44" s="2"/>
      <c r="J44" s="2"/>
      <c r="K44" s="2"/>
      <c r="L44" s="286"/>
      <c r="M44" s="2"/>
      <c r="N44" s="2"/>
      <c r="O44" s="2"/>
      <c r="P44" s="2"/>
      <c r="Q44" s="2"/>
      <c r="R44" s="2"/>
      <c r="S44" s="5"/>
      <c r="T44" s="2"/>
      <c r="U44" s="2"/>
    </row>
    <row r="45" spans="1:21" ht="45.75" hidden="1" customHeight="1" thickBot="1" x14ac:dyDescent="0.25">
      <c r="A45" s="305">
        <v>2272.61</v>
      </c>
      <c r="B45" s="296">
        <v>1304.3499999999999</v>
      </c>
      <c r="C45" s="306">
        <v>57.394361549055922</v>
      </c>
      <c r="D45" s="306"/>
      <c r="E45" s="296"/>
    </row>
    <row r="46" spans="1:21" ht="45.75" hidden="1" customHeight="1" x14ac:dyDescent="0.2"/>
    <row r="47" spans="1:21" ht="45.75" hidden="1" customHeight="1" x14ac:dyDescent="0.2"/>
    <row r="48" spans="1:21" ht="45.75" hidden="1" customHeight="1" x14ac:dyDescent="0.2"/>
    <row r="49" spans="1:20" ht="45.75" hidden="1" customHeight="1" x14ac:dyDescent="0.2"/>
    <row r="50" spans="1:20" ht="45.75" hidden="1" customHeight="1" x14ac:dyDescent="0.2"/>
    <row r="51" spans="1:20" ht="45.75" hidden="1" customHeight="1" x14ac:dyDescent="0.2"/>
    <row r="52" spans="1:20" ht="45.75" hidden="1" customHeight="1" thickBot="1" x14ac:dyDescent="0.25">
      <c r="A52" s="307" t="s">
        <v>15</v>
      </c>
      <c r="B52" s="308" t="s">
        <v>63</v>
      </c>
      <c r="C52" s="22" t="s">
        <v>64</v>
      </c>
      <c r="D52" s="309"/>
      <c r="E52" s="310"/>
      <c r="F52" s="311"/>
      <c r="G52" s="312"/>
      <c r="H52" s="313"/>
      <c r="I52" s="314"/>
      <c r="J52" s="314"/>
      <c r="K52" s="314"/>
      <c r="L52" s="315"/>
      <c r="S52" s="286"/>
      <c r="T52" s="316"/>
    </row>
    <row r="53" spans="1:20" ht="45.75" hidden="1" customHeight="1" thickTop="1" x14ac:dyDescent="0.2">
      <c r="A53" s="307"/>
      <c r="B53" s="317"/>
      <c r="C53" s="307"/>
      <c r="D53" s="318"/>
      <c r="E53" s="319"/>
      <c r="F53" s="320"/>
      <c r="G53" s="321"/>
      <c r="H53" s="322"/>
      <c r="I53" s="321"/>
      <c r="J53" s="321"/>
      <c r="K53" s="321"/>
      <c r="L53" s="323"/>
      <c r="S53" s="286"/>
      <c r="T53" s="316"/>
    </row>
    <row r="54" spans="1:20" ht="45.75" hidden="1" customHeight="1" x14ac:dyDescent="0.2">
      <c r="A54" s="307" t="s">
        <v>65</v>
      </c>
      <c r="B54" s="317">
        <v>23377.21</v>
      </c>
      <c r="C54" s="324">
        <v>25633.058297030002</v>
      </c>
      <c r="D54" s="325"/>
      <c r="E54" s="308"/>
      <c r="F54" s="320"/>
      <c r="G54" s="321"/>
      <c r="H54" s="322"/>
      <c r="I54" s="321"/>
      <c r="J54" s="321"/>
      <c r="K54" s="321"/>
      <c r="L54" s="323"/>
      <c r="S54" s="286"/>
      <c r="T54" s="316"/>
    </row>
    <row r="55" spans="1:20" ht="45.75" hidden="1" customHeight="1" x14ac:dyDescent="0.2">
      <c r="A55" s="307" t="s">
        <v>10</v>
      </c>
      <c r="B55" s="317">
        <v>14084.97</v>
      </c>
      <c r="C55" s="324">
        <v>16258.63813388</v>
      </c>
      <c r="D55" s="326"/>
      <c r="E55" s="327"/>
      <c r="F55" s="320"/>
      <c r="G55" s="321"/>
      <c r="H55" s="322"/>
      <c r="I55" s="321"/>
      <c r="J55" s="321"/>
      <c r="K55" s="321"/>
      <c r="L55" s="323"/>
      <c r="S55" s="286"/>
      <c r="T55" s="316"/>
    </row>
    <row r="56" spans="1:20" ht="45.75" hidden="1" customHeight="1" x14ac:dyDescent="0.2">
      <c r="A56" s="307" t="s">
        <v>11</v>
      </c>
      <c r="B56" s="317">
        <v>9292.24</v>
      </c>
      <c r="C56" s="324">
        <v>9374.42016315</v>
      </c>
      <c r="D56" s="325"/>
      <c r="E56" s="308"/>
      <c r="F56" s="320"/>
      <c r="G56" s="321"/>
      <c r="H56" s="322"/>
      <c r="I56" s="321"/>
      <c r="J56" s="321"/>
      <c r="K56" s="321"/>
      <c r="L56" s="323"/>
      <c r="S56" s="286"/>
      <c r="T56" s="316"/>
    </row>
    <row r="57" spans="1:20" ht="45.75" hidden="1" customHeight="1" x14ac:dyDescent="0.2">
      <c r="A57" s="272"/>
      <c r="B57" s="328"/>
      <c r="C57" s="329"/>
      <c r="D57" s="328"/>
      <c r="E57" s="328"/>
      <c r="F57" s="320"/>
      <c r="G57" s="321"/>
      <c r="H57" s="322"/>
      <c r="I57" s="321"/>
      <c r="J57" s="321"/>
      <c r="K57" s="321"/>
      <c r="L57" s="323"/>
      <c r="S57" s="286"/>
      <c r="T57" s="316"/>
    </row>
    <row r="58" spans="1:20" ht="45.75" hidden="1" customHeight="1" x14ac:dyDescent="0.2">
      <c r="A58" s="272"/>
      <c r="B58" s="328"/>
      <c r="C58" s="329"/>
      <c r="D58" s="328"/>
      <c r="E58" s="328"/>
      <c r="F58" s="320"/>
      <c r="G58" s="321"/>
      <c r="H58" s="322"/>
      <c r="I58" s="321"/>
      <c r="J58" s="321"/>
      <c r="K58" s="321"/>
      <c r="L58" s="323"/>
      <c r="S58" s="286"/>
      <c r="T58" s="316"/>
    </row>
    <row r="59" spans="1:20" ht="45.75" hidden="1" customHeight="1" x14ac:dyDescent="0.2">
      <c r="A59" s="272"/>
      <c r="B59" s="328"/>
      <c r="C59" s="329"/>
      <c r="D59" s="328"/>
      <c r="E59" s="328"/>
      <c r="F59" s="330"/>
      <c r="G59" s="331"/>
      <c r="H59" s="332"/>
      <c r="I59" s="331"/>
      <c r="J59" s="331"/>
      <c r="K59" s="331"/>
      <c r="L59" s="333"/>
      <c r="S59" s="286"/>
      <c r="T59" s="316"/>
    </row>
    <row r="60" spans="1:20" ht="45.75" hidden="1" customHeight="1" x14ac:dyDescent="0.2">
      <c r="A60" s="272"/>
      <c r="B60" s="328"/>
      <c r="C60" s="329"/>
      <c r="D60" s="328"/>
      <c r="E60" s="328"/>
      <c r="F60" s="334"/>
      <c r="G60" s="321"/>
      <c r="H60" s="335"/>
      <c r="I60" s="336"/>
      <c r="J60" s="336"/>
      <c r="K60" s="336"/>
      <c r="L60" s="337"/>
      <c r="M60" s="338"/>
      <c r="N60" s="339"/>
      <c r="S60" s="286"/>
      <c r="T60" s="316"/>
    </row>
    <row r="61" spans="1:20" ht="45.75" hidden="1" customHeight="1" x14ac:dyDescent="0.2">
      <c r="A61" s="272"/>
      <c r="F61" s="340"/>
      <c r="G61" s="341"/>
      <c r="H61" s="342"/>
      <c r="I61" s="341"/>
      <c r="J61" s="341"/>
      <c r="K61" s="341"/>
      <c r="L61" s="343"/>
      <c r="S61" s="286"/>
      <c r="T61" s="316"/>
    </row>
    <row r="62" spans="1:20" ht="45.75" hidden="1" customHeight="1" x14ac:dyDescent="0.2">
      <c r="A62" s="272"/>
      <c r="B62" s="328"/>
      <c r="C62" s="329"/>
      <c r="D62" s="328"/>
      <c r="E62" s="328"/>
      <c r="F62" s="36"/>
      <c r="L62" s="344"/>
    </row>
    <row r="63" spans="1:20" ht="45.75" hidden="1" customHeight="1" thickBot="1" x14ac:dyDescent="0.25">
      <c r="A63" s="345" t="s">
        <v>66</v>
      </c>
      <c r="B63" s="328"/>
      <c r="C63" s="329"/>
      <c r="D63" s="328"/>
      <c r="E63" s="328"/>
      <c r="F63" s="36"/>
      <c r="L63" s="344"/>
    </row>
    <row r="64" spans="1:20" s="352" customFormat="1" ht="45.75" hidden="1" customHeight="1" x14ac:dyDescent="0.2">
      <c r="A64" s="346" t="s">
        <v>1</v>
      </c>
      <c r="B64" s="347" t="s">
        <v>15</v>
      </c>
      <c r="C64" s="348" t="s">
        <v>56</v>
      </c>
      <c r="D64" s="347"/>
      <c r="E64" s="291"/>
      <c r="F64" s="349"/>
      <c r="G64" s="349"/>
      <c r="H64" s="350"/>
      <c r="I64" s="351"/>
      <c r="J64" s="351"/>
      <c r="K64" s="351"/>
      <c r="L64" s="286"/>
      <c r="M64" s="2"/>
      <c r="N64" s="2"/>
      <c r="S64" s="5"/>
    </row>
    <row r="65" spans="1:19" s="352" customFormat="1" ht="45.75" hidden="1" customHeight="1" thickBot="1" x14ac:dyDescent="0.25">
      <c r="A65" s="353" t="s">
        <v>65</v>
      </c>
      <c r="B65" s="302">
        <f>+B66+B67</f>
        <v>36909924926.540001</v>
      </c>
      <c r="C65" s="302">
        <f>+C66+C67</f>
        <v>32696902994.960003</v>
      </c>
      <c r="D65" s="354"/>
      <c r="E65" s="355"/>
      <c r="F65" s="302"/>
      <c r="G65" s="356"/>
      <c r="H65" s="357"/>
      <c r="I65" s="358"/>
      <c r="J65" s="358"/>
      <c r="K65" s="358"/>
      <c r="L65" s="286"/>
      <c r="M65" s="2"/>
      <c r="N65" s="2"/>
      <c r="S65" s="5"/>
    </row>
    <row r="66" spans="1:19" s="352" customFormat="1" ht="45.75" hidden="1" customHeight="1" thickBot="1" x14ac:dyDescent="0.25">
      <c r="A66" s="353" t="s">
        <v>10</v>
      </c>
      <c r="B66" s="302">
        <f>+B17</f>
        <v>23548487845.009998</v>
      </c>
      <c r="C66" s="359">
        <f>+E17</f>
        <v>22394602004.690002</v>
      </c>
      <c r="D66" s="354"/>
      <c r="E66" s="356"/>
      <c r="F66" s="359"/>
      <c r="G66" s="356"/>
      <c r="H66" s="357"/>
      <c r="I66" s="358"/>
      <c r="J66" s="358"/>
      <c r="K66" s="358"/>
      <c r="L66" s="286"/>
      <c r="M66" s="2"/>
      <c r="N66" s="2"/>
      <c r="S66" s="5"/>
    </row>
    <row r="67" spans="1:19" s="352" customFormat="1" ht="45.75" hidden="1" customHeight="1" thickBot="1" x14ac:dyDescent="0.25">
      <c r="A67" s="353" t="s">
        <v>11</v>
      </c>
      <c r="B67" s="302">
        <f>+B18</f>
        <v>13361437081.530001</v>
      </c>
      <c r="C67" s="359">
        <f>+E18</f>
        <v>10302300990.27</v>
      </c>
      <c r="D67" s="354"/>
      <c r="E67" s="355"/>
      <c r="F67" s="359"/>
      <c r="G67" s="356"/>
      <c r="H67" s="360"/>
      <c r="I67" s="361"/>
      <c r="J67" s="361"/>
      <c r="K67" s="361"/>
      <c r="L67" s="286"/>
      <c r="M67" s="2"/>
      <c r="N67" s="2"/>
      <c r="S67" s="5"/>
    </row>
    <row r="68" spans="1:19" s="352" customFormat="1" ht="45.75" hidden="1" customHeight="1" x14ac:dyDescent="0.2">
      <c r="B68" s="5"/>
      <c r="C68" s="272"/>
      <c r="D68" s="5"/>
      <c r="E68" s="5"/>
      <c r="F68" s="231"/>
      <c r="G68" s="2"/>
      <c r="L68" s="286"/>
      <c r="M68" s="2"/>
      <c r="N68" s="2"/>
      <c r="S68" s="5"/>
    </row>
    <row r="69" spans="1:19" s="352" customFormat="1" ht="45.75" hidden="1" customHeight="1" x14ac:dyDescent="0.2">
      <c r="A69" s="362" t="s">
        <v>1</v>
      </c>
      <c r="B69" s="363" t="s">
        <v>15</v>
      </c>
      <c r="C69" s="364" t="s">
        <v>56</v>
      </c>
      <c r="D69" s="363"/>
      <c r="E69" s="319"/>
      <c r="F69" s="365"/>
      <c r="G69" s="2"/>
      <c r="L69" s="286"/>
      <c r="M69" s="2"/>
      <c r="N69" s="2"/>
      <c r="S69" s="5"/>
    </row>
    <row r="70" spans="1:19" s="352" customFormat="1" ht="45.75" hidden="1" customHeight="1" x14ac:dyDescent="0.2">
      <c r="A70" s="366"/>
      <c r="B70" s="367"/>
      <c r="C70" s="368"/>
      <c r="D70" s="367"/>
      <c r="E70" s="319"/>
      <c r="F70" s="365"/>
      <c r="G70" s="2"/>
      <c r="L70" s="286"/>
      <c r="M70" s="2"/>
      <c r="N70" s="2"/>
      <c r="S70" s="5"/>
    </row>
    <row r="71" spans="1:19" s="372" customFormat="1" ht="45.75" hidden="1" customHeight="1" x14ac:dyDescent="0.2">
      <c r="A71" s="369" t="s">
        <v>9</v>
      </c>
      <c r="B71" s="370" t="e">
        <f>+#REF!</f>
        <v>#REF!</v>
      </c>
      <c r="C71" s="370" t="e">
        <f>+#REF!</f>
        <v>#REF!</v>
      </c>
      <c r="D71" s="371"/>
      <c r="E71" s="370"/>
      <c r="F71" s="252"/>
      <c r="G71" s="18"/>
      <c r="L71" s="373"/>
      <c r="M71" s="18"/>
      <c r="N71" s="18"/>
      <c r="S71" s="374"/>
    </row>
    <row r="72" spans="1:19" s="372" customFormat="1" ht="45.75" hidden="1" customHeight="1" x14ac:dyDescent="0.2">
      <c r="A72" s="369" t="s">
        <v>57</v>
      </c>
      <c r="B72" s="370" t="e">
        <f>+#REF!</f>
        <v>#REF!</v>
      </c>
      <c r="C72" s="370" t="e">
        <f>+#REF!</f>
        <v>#REF!</v>
      </c>
      <c r="D72" s="371"/>
      <c r="E72" s="370"/>
      <c r="F72" s="252"/>
      <c r="G72" s="18"/>
      <c r="L72" s="373"/>
      <c r="M72" s="18"/>
      <c r="N72" s="18"/>
      <c r="S72" s="374"/>
    </row>
    <row r="73" spans="1:19" s="352" customFormat="1" ht="45.75" hidden="1" customHeight="1" x14ac:dyDescent="0.2">
      <c r="A73" s="375" t="s">
        <v>67</v>
      </c>
      <c r="B73" s="376" t="e">
        <f>+#REF!</f>
        <v>#REF!</v>
      </c>
      <c r="C73" s="376" t="e">
        <f>+#REF!</f>
        <v>#REF!</v>
      </c>
      <c r="D73" s="377"/>
      <c r="E73" s="376"/>
      <c r="F73" s="378"/>
      <c r="G73" s="2"/>
      <c r="L73" s="286"/>
      <c r="M73" s="2"/>
      <c r="N73" s="2"/>
      <c r="S73" s="5"/>
    </row>
    <row r="74" spans="1:19" s="352" customFormat="1" ht="45.75" hidden="1" customHeight="1" x14ac:dyDescent="0.2">
      <c r="A74" s="375" t="s">
        <v>68</v>
      </c>
      <c r="B74" s="376" t="e">
        <f>+#REF!</f>
        <v>#REF!</v>
      </c>
      <c r="C74" s="376" t="e">
        <f>+#REF!</f>
        <v>#REF!</v>
      </c>
      <c r="D74" s="377"/>
      <c r="E74" s="376"/>
      <c r="F74" s="378"/>
      <c r="G74" s="2"/>
      <c r="L74" s="286"/>
      <c r="M74" s="2"/>
      <c r="N74" s="2"/>
      <c r="S74" s="5"/>
    </row>
    <row r="75" spans="1:19" s="352" customFormat="1" ht="45.75" hidden="1" customHeight="1" x14ac:dyDescent="0.2">
      <c r="A75" s="375" t="s">
        <v>69</v>
      </c>
      <c r="B75" s="376" t="e">
        <f>+#REF!</f>
        <v>#REF!</v>
      </c>
      <c r="C75" s="376" t="e">
        <f>+#REF!</f>
        <v>#REF!</v>
      </c>
      <c r="D75" s="377"/>
      <c r="E75" s="376"/>
      <c r="F75" s="378"/>
      <c r="G75" s="2"/>
      <c r="L75" s="286"/>
      <c r="M75" s="2"/>
      <c r="N75" s="2"/>
      <c r="S75" s="5"/>
    </row>
    <row r="76" spans="1:19" s="352" customFormat="1" ht="45.75" hidden="1" customHeight="1" x14ac:dyDescent="0.2">
      <c r="A76" s="375" t="s">
        <v>70</v>
      </c>
      <c r="B76" s="376" t="e">
        <f>+#REF!</f>
        <v>#REF!</v>
      </c>
      <c r="C76" s="376" t="e">
        <f>+#REF!</f>
        <v>#REF!</v>
      </c>
      <c r="D76" s="377"/>
      <c r="E76" s="376"/>
      <c r="F76" s="378"/>
      <c r="G76" s="2"/>
      <c r="L76" s="286"/>
      <c r="M76" s="2"/>
      <c r="N76" s="2"/>
      <c r="S76" s="5"/>
    </row>
    <row r="77" spans="1:19" s="372" customFormat="1" ht="45.75" hidden="1" customHeight="1" x14ac:dyDescent="0.2">
      <c r="A77" s="379" t="s">
        <v>71</v>
      </c>
      <c r="B77" s="370" t="e">
        <f>+#REF!</f>
        <v>#REF!</v>
      </c>
      <c r="C77" s="370" t="e">
        <f>+#REF!</f>
        <v>#REF!</v>
      </c>
      <c r="D77" s="371"/>
      <c r="E77" s="370"/>
      <c r="F77" s="252"/>
      <c r="G77" s="18"/>
      <c r="L77" s="373"/>
      <c r="M77" s="18"/>
      <c r="N77" s="18"/>
      <c r="S77" s="374"/>
    </row>
    <row r="78" spans="1:19" s="352" customFormat="1" ht="45.75" hidden="1" customHeight="1" x14ac:dyDescent="0.2">
      <c r="A78" s="380" t="s">
        <v>68</v>
      </c>
      <c r="B78" s="376" t="e">
        <f>+#REF!</f>
        <v>#REF!</v>
      </c>
      <c r="C78" s="376" t="e">
        <f>+#REF!</f>
        <v>#REF!</v>
      </c>
      <c r="D78" s="377"/>
      <c r="E78" s="376"/>
      <c r="F78" s="378"/>
      <c r="G78" s="2"/>
      <c r="L78" s="286"/>
      <c r="M78" s="2"/>
      <c r="N78" s="2"/>
      <c r="S78" s="5"/>
    </row>
    <row r="79" spans="1:19" s="352" customFormat="1" ht="45.75" hidden="1" customHeight="1" x14ac:dyDescent="0.2">
      <c r="A79" s="380" t="s">
        <v>69</v>
      </c>
      <c r="B79" s="376" t="e">
        <f>+#REF!</f>
        <v>#REF!</v>
      </c>
      <c r="C79" s="376" t="e">
        <f>+#REF!</f>
        <v>#REF!</v>
      </c>
      <c r="D79" s="377"/>
      <c r="E79" s="376"/>
      <c r="F79" s="378"/>
      <c r="G79" s="2"/>
      <c r="L79" s="286"/>
      <c r="M79" s="2"/>
      <c r="N79" s="2"/>
      <c r="S79" s="5"/>
    </row>
    <row r="80" spans="1:19" ht="45.75" hidden="1" customHeight="1" x14ac:dyDescent="0.2"/>
    <row r="81" spans="1:19" ht="45.75" hidden="1" customHeight="1" x14ac:dyDescent="0.2"/>
    <row r="82" spans="1:19" ht="45.75" hidden="1" customHeight="1" x14ac:dyDescent="0.2"/>
    <row r="83" spans="1:19" ht="45.75" hidden="1" customHeight="1" thickBot="1" x14ac:dyDescent="0.25">
      <c r="A83" s="381" t="s">
        <v>72</v>
      </c>
    </row>
    <row r="84" spans="1:19" ht="45.75" hidden="1" customHeight="1" thickBot="1" x14ac:dyDescent="0.25">
      <c r="A84" s="287" t="s">
        <v>1</v>
      </c>
      <c r="B84" s="288" t="s">
        <v>15</v>
      </c>
      <c r="C84" s="382" t="s">
        <v>7</v>
      </c>
      <c r="D84" s="383"/>
      <c r="E84" s="384"/>
      <c r="F84" s="385"/>
      <c r="G84" s="386"/>
      <c r="H84" s="383"/>
      <c r="I84" s="383"/>
      <c r="J84" s="383"/>
      <c r="K84" s="383"/>
      <c r="L84" s="384"/>
      <c r="M84" s="385"/>
      <c r="N84" s="288"/>
      <c r="O84" s="289"/>
      <c r="P84" s="387"/>
      <c r="Q84" s="387"/>
      <c r="R84" s="387"/>
      <c r="S84" s="2"/>
    </row>
    <row r="85" spans="1:19" ht="45.75" hidden="1" customHeight="1" x14ac:dyDescent="0.2">
      <c r="A85" s="388"/>
      <c r="B85" s="389"/>
      <c r="C85" s="288" t="s">
        <v>73</v>
      </c>
      <c r="D85" s="288"/>
      <c r="E85" s="349"/>
      <c r="F85" s="287"/>
      <c r="G85" s="289"/>
      <c r="H85" s="288"/>
      <c r="I85" s="390"/>
      <c r="J85" s="390"/>
      <c r="K85" s="390"/>
      <c r="L85" s="349"/>
      <c r="M85" s="287"/>
      <c r="N85" s="389"/>
      <c r="O85" s="391"/>
      <c r="P85" s="387"/>
      <c r="Q85" s="387"/>
      <c r="R85" s="387"/>
      <c r="S85" s="2"/>
    </row>
    <row r="86" spans="1:19" ht="45.75" hidden="1" customHeight="1" x14ac:dyDescent="0.2">
      <c r="A86" s="388"/>
      <c r="B86" s="389"/>
      <c r="C86" s="389"/>
      <c r="D86" s="389"/>
      <c r="E86" s="349"/>
      <c r="F86" s="388"/>
      <c r="G86" s="391"/>
      <c r="H86" s="389"/>
      <c r="I86" s="390"/>
      <c r="J86" s="390"/>
      <c r="K86" s="390"/>
      <c r="L86" s="349"/>
      <c r="M86" s="388"/>
      <c r="N86" s="389"/>
      <c r="O86" s="391"/>
      <c r="P86" s="387"/>
      <c r="Q86" s="387"/>
      <c r="R86" s="387"/>
      <c r="S86" s="2"/>
    </row>
    <row r="87" spans="1:19" ht="45.75" hidden="1" customHeight="1" thickBot="1" x14ac:dyDescent="0.25">
      <c r="A87" s="292"/>
      <c r="B87" s="293"/>
      <c r="C87" s="293"/>
      <c r="D87" s="293"/>
      <c r="E87" s="392"/>
      <c r="F87" s="292"/>
      <c r="G87" s="294"/>
      <c r="H87" s="293"/>
      <c r="I87" s="296"/>
      <c r="J87" s="296"/>
      <c r="K87" s="296"/>
      <c r="L87" s="295"/>
      <c r="M87" s="292"/>
      <c r="N87" s="293"/>
      <c r="O87" s="294"/>
      <c r="P87" s="387"/>
      <c r="Q87" s="387"/>
      <c r="R87" s="387"/>
      <c r="S87" s="2"/>
    </row>
    <row r="88" spans="1:19" ht="45.75" hidden="1" customHeight="1" thickBot="1" x14ac:dyDescent="0.25">
      <c r="A88" s="393" t="s">
        <v>9</v>
      </c>
      <c r="B88" s="394">
        <f>+B89+B90</f>
        <v>36909924926.540001</v>
      </c>
      <c r="C88" s="394">
        <f>+C89+C90</f>
        <v>32696902994.960003</v>
      </c>
      <c r="D88" s="395"/>
      <c r="E88" s="354"/>
      <c r="F88" s="396"/>
      <c r="G88" s="394"/>
      <c r="H88" s="397"/>
      <c r="I88" s="397"/>
      <c r="J88" s="397"/>
      <c r="K88" s="397"/>
      <c r="L88" s="295"/>
      <c r="M88" s="396"/>
      <c r="N88" s="394"/>
      <c r="O88" s="394"/>
      <c r="P88" s="398"/>
      <c r="Q88" s="398"/>
      <c r="R88" s="398"/>
      <c r="S88" s="2"/>
    </row>
    <row r="89" spans="1:19" ht="45.75" hidden="1" customHeight="1" thickBot="1" x14ac:dyDescent="0.25">
      <c r="A89" s="393" t="s">
        <v>10</v>
      </c>
      <c r="B89" s="394">
        <f>+B17</f>
        <v>23548487845.009998</v>
      </c>
      <c r="C89" s="394">
        <f>+E17</f>
        <v>22394602004.690002</v>
      </c>
      <c r="D89" s="395"/>
      <c r="E89" s="354"/>
      <c r="F89" s="396"/>
      <c r="G89" s="394"/>
      <c r="H89" s="397"/>
      <c r="I89" s="397"/>
      <c r="J89" s="397"/>
      <c r="K89" s="397"/>
      <c r="L89" s="295"/>
      <c r="M89" s="396"/>
      <c r="N89" s="394"/>
      <c r="O89" s="394"/>
      <c r="P89" s="398"/>
      <c r="Q89" s="398"/>
      <c r="R89" s="398"/>
      <c r="S89" s="2"/>
    </row>
    <row r="90" spans="1:19" ht="45.75" hidden="1" customHeight="1" thickBot="1" x14ac:dyDescent="0.25">
      <c r="A90" s="393" t="s">
        <v>11</v>
      </c>
      <c r="B90" s="394">
        <f>+B18</f>
        <v>13361437081.530001</v>
      </c>
      <c r="C90" s="394">
        <f>+E18</f>
        <v>10302300990.27</v>
      </c>
      <c r="D90" s="395"/>
      <c r="E90" s="354"/>
      <c r="F90" s="396"/>
      <c r="G90" s="394"/>
      <c r="H90" s="397"/>
      <c r="I90" s="397"/>
      <c r="J90" s="397"/>
      <c r="K90" s="397"/>
      <c r="L90" s="295"/>
      <c r="M90" s="396"/>
      <c r="N90" s="394"/>
      <c r="O90" s="394"/>
      <c r="P90" s="398"/>
      <c r="Q90" s="398"/>
      <c r="R90" s="398"/>
      <c r="S90" s="2"/>
    </row>
    <row r="91" spans="1:19" ht="45.75" hidden="1" customHeight="1" x14ac:dyDescent="0.2">
      <c r="C91" s="5"/>
      <c r="D91" s="231"/>
      <c r="E91" s="2"/>
      <c r="F91" s="2"/>
      <c r="G91" s="286"/>
      <c r="L91" s="2"/>
      <c r="N91" s="272"/>
      <c r="O91" s="5"/>
      <c r="P91" s="5"/>
      <c r="Q91" s="5"/>
      <c r="R91" s="5"/>
      <c r="S91" s="2"/>
    </row>
    <row r="92" spans="1:19" ht="45.75" hidden="1" customHeight="1" x14ac:dyDescent="0.2">
      <c r="A92" s="381" t="s">
        <v>74</v>
      </c>
      <c r="C92" s="5"/>
      <c r="D92" s="231"/>
      <c r="E92" s="2"/>
      <c r="F92" s="2"/>
      <c r="G92" s="286"/>
      <c r="L92" s="2"/>
      <c r="N92" s="272"/>
      <c r="O92" s="5"/>
      <c r="P92" s="5"/>
      <c r="Q92" s="5"/>
      <c r="R92" s="5"/>
      <c r="S92" s="2"/>
    </row>
    <row r="93" spans="1:19" ht="45.75" hidden="1" customHeight="1" x14ac:dyDescent="0.2">
      <c r="A93" s="399" t="s">
        <v>1</v>
      </c>
      <c r="B93" s="363" t="s">
        <v>15</v>
      </c>
      <c r="C93" s="319" t="s">
        <v>7</v>
      </c>
      <c r="D93" s="365"/>
      <c r="E93" s="400"/>
      <c r="F93" s="401"/>
      <c r="G93" s="286"/>
      <c r="L93" s="2"/>
      <c r="N93" s="365"/>
      <c r="O93" s="363"/>
      <c r="P93" s="402"/>
      <c r="Q93" s="402"/>
      <c r="R93" s="402"/>
      <c r="S93" s="2"/>
    </row>
    <row r="94" spans="1:19" ht="45.75" hidden="1" customHeight="1" x14ac:dyDescent="0.2">
      <c r="A94" s="403"/>
      <c r="B94" s="367"/>
      <c r="C94" s="319" t="s">
        <v>73</v>
      </c>
      <c r="D94" s="365"/>
      <c r="E94" s="365"/>
      <c r="F94" s="404"/>
      <c r="G94" s="286"/>
      <c r="L94" s="2"/>
      <c r="N94" s="365"/>
      <c r="O94" s="367"/>
      <c r="P94" s="402"/>
      <c r="Q94" s="402"/>
      <c r="R94" s="402"/>
      <c r="S94" s="2"/>
    </row>
    <row r="95" spans="1:19" s="18" customFormat="1" ht="45.75" hidden="1" customHeight="1" x14ac:dyDescent="0.2">
      <c r="A95" s="405" t="s">
        <v>9</v>
      </c>
      <c r="B95" s="325" t="e">
        <f>+#REF!</f>
        <v>#REF!</v>
      </c>
      <c r="C95" s="325" t="e">
        <f>+#REF!</f>
        <v>#REF!</v>
      </c>
      <c r="D95" s="406"/>
      <c r="E95" s="370"/>
      <c r="F95" s="407"/>
      <c r="G95" s="373"/>
      <c r="N95" s="325"/>
      <c r="O95" s="325"/>
      <c r="P95" s="408"/>
      <c r="Q95" s="408"/>
      <c r="R95" s="408"/>
    </row>
    <row r="96" spans="1:19" s="18" customFormat="1" ht="45.75" hidden="1" customHeight="1" x14ac:dyDescent="0.2">
      <c r="A96" s="405" t="s">
        <v>57</v>
      </c>
      <c r="B96" s="325" t="e">
        <f>+#REF!</f>
        <v>#REF!</v>
      </c>
      <c r="C96" s="325" t="e">
        <f>+#REF!</f>
        <v>#REF!</v>
      </c>
      <c r="D96" s="406"/>
      <c r="E96" s="370"/>
      <c r="F96" s="407"/>
      <c r="G96" s="373"/>
      <c r="N96" s="325"/>
      <c r="O96" s="325"/>
      <c r="P96" s="408"/>
      <c r="Q96" s="408"/>
      <c r="R96" s="408"/>
    </row>
    <row r="97" spans="1:19" ht="45.75" hidden="1" customHeight="1" x14ac:dyDescent="0.2">
      <c r="A97" s="409" t="s">
        <v>67</v>
      </c>
      <c r="B97" s="325" t="e">
        <f>+#REF!</f>
        <v>#REF!</v>
      </c>
      <c r="C97" s="325" t="e">
        <f>+#REF!</f>
        <v>#REF!</v>
      </c>
      <c r="D97" s="410"/>
      <c r="E97" s="376"/>
      <c r="F97" s="411"/>
      <c r="G97" s="286"/>
      <c r="L97" s="2"/>
      <c r="N97" s="325"/>
      <c r="O97" s="325"/>
      <c r="P97" s="408"/>
      <c r="Q97" s="408"/>
      <c r="R97" s="408"/>
      <c r="S97" s="2"/>
    </row>
    <row r="98" spans="1:19" ht="45.75" hidden="1" customHeight="1" x14ac:dyDescent="0.2">
      <c r="A98" s="409" t="s">
        <v>68</v>
      </c>
      <c r="B98" s="325" t="e">
        <f>+#REF!</f>
        <v>#REF!</v>
      </c>
      <c r="C98" s="325" t="e">
        <f>+#REF!</f>
        <v>#REF!</v>
      </c>
      <c r="D98" s="410"/>
      <c r="E98" s="376"/>
      <c r="F98" s="411"/>
      <c r="G98" s="286"/>
      <c r="L98" s="2"/>
      <c r="N98" s="325"/>
      <c r="O98" s="325"/>
      <c r="P98" s="408"/>
      <c r="Q98" s="408"/>
      <c r="R98" s="408"/>
      <c r="S98" s="2"/>
    </row>
    <row r="99" spans="1:19" ht="45.75" hidden="1" customHeight="1" x14ac:dyDescent="0.2">
      <c r="A99" s="409" t="s">
        <v>69</v>
      </c>
      <c r="B99" s="325" t="e">
        <f>+#REF!</f>
        <v>#REF!</v>
      </c>
      <c r="C99" s="325" t="e">
        <f>+#REF!</f>
        <v>#REF!</v>
      </c>
      <c r="D99" s="410"/>
      <c r="E99" s="376"/>
      <c r="F99" s="411"/>
      <c r="G99" s="286"/>
      <c r="L99" s="2"/>
      <c r="N99" s="325"/>
      <c r="O99" s="325"/>
      <c r="P99" s="408"/>
      <c r="Q99" s="408"/>
      <c r="R99" s="408"/>
      <c r="S99" s="2"/>
    </row>
    <row r="100" spans="1:19" ht="45.75" hidden="1" customHeight="1" x14ac:dyDescent="0.2">
      <c r="A100" s="409" t="s">
        <v>70</v>
      </c>
      <c r="B100" s="325" t="e">
        <f>+#REF!</f>
        <v>#REF!</v>
      </c>
      <c r="C100" s="325" t="e">
        <f>+#REF!</f>
        <v>#REF!</v>
      </c>
      <c r="D100" s="410"/>
      <c r="E100" s="376"/>
      <c r="F100" s="411"/>
      <c r="G100" s="286"/>
      <c r="L100" s="2"/>
      <c r="N100" s="325"/>
      <c r="O100" s="325"/>
      <c r="P100" s="408"/>
      <c r="Q100" s="408"/>
      <c r="R100" s="408"/>
      <c r="S100" s="2"/>
    </row>
    <row r="101" spans="1:19" s="18" customFormat="1" ht="45.75" hidden="1" customHeight="1" x14ac:dyDescent="0.2">
      <c r="A101" s="405" t="s">
        <v>71</v>
      </c>
      <c r="B101" s="325" t="e">
        <f>+#REF!</f>
        <v>#REF!</v>
      </c>
      <c r="C101" s="325" t="e">
        <f>+#REF!</f>
        <v>#REF!</v>
      </c>
      <c r="D101" s="406"/>
      <c r="E101" s="370"/>
      <c r="F101" s="407"/>
      <c r="G101" s="373"/>
      <c r="N101" s="325"/>
      <c r="O101" s="325"/>
      <c r="P101" s="408"/>
      <c r="Q101" s="408"/>
      <c r="R101" s="408"/>
    </row>
    <row r="102" spans="1:19" ht="45.75" hidden="1" customHeight="1" x14ac:dyDescent="0.2">
      <c r="A102" s="409" t="s">
        <v>68</v>
      </c>
      <c r="B102" s="325" t="e">
        <f>+#REF!</f>
        <v>#REF!</v>
      </c>
      <c r="C102" s="325" t="e">
        <f>+#REF!</f>
        <v>#REF!</v>
      </c>
      <c r="D102" s="410"/>
      <c r="E102" s="376"/>
      <c r="F102" s="411"/>
      <c r="G102" s="286"/>
      <c r="L102" s="2"/>
      <c r="N102" s="325"/>
      <c r="O102" s="325"/>
      <c r="P102" s="408"/>
      <c r="Q102" s="408"/>
      <c r="R102" s="408"/>
      <c r="S102" s="2"/>
    </row>
    <row r="103" spans="1:19" s="412" customFormat="1" ht="45.75" hidden="1" customHeight="1" x14ac:dyDescent="0.2">
      <c r="A103" s="409" t="s">
        <v>69</v>
      </c>
      <c r="B103" s="325" t="e">
        <f>+#REF!</f>
        <v>#REF!</v>
      </c>
      <c r="C103" s="325" t="e">
        <f>+#REF!</f>
        <v>#REF!</v>
      </c>
      <c r="D103" s="410"/>
      <c r="E103" s="376"/>
      <c r="F103" s="411"/>
      <c r="G103" s="286"/>
      <c r="H103" s="2"/>
      <c r="I103" s="2"/>
      <c r="J103" s="2"/>
      <c r="K103" s="2"/>
      <c r="L103" s="2"/>
      <c r="N103" s="325"/>
      <c r="O103" s="325"/>
      <c r="P103" s="408"/>
      <c r="Q103" s="408"/>
      <c r="R103" s="408"/>
    </row>
    <row r="104" spans="1:19" s="412" customFormat="1" ht="45.75" hidden="1" customHeight="1" x14ac:dyDescent="0.2">
      <c r="A104" s="2"/>
      <c r="B104" s="5"/>
      <c r="C104" s="272"/>
      <c r="D104" s="5"/>
      <c r="E104" s="5"/>
      <c r="F104" s="231"/>
      <c r="G104" s="2"/>
      <c r="H104" s="2"/>
      <c r="I104" s="2"/>
      <c r="J104" s="2"/>
      <c r="K104" s="2"/>
      <c r="L104" s="286"/>
      <c r="M104" s="2"/>
      <c r="N104" s="2"/>
      <c r="S104" s="5"/>
    </row>
    <row r="105" spans="1:19" s="412" customFormat="1" ht="45.75" hidden="1" customHeight="1" thickBot="1" x14ac:dyDescent="0.25">
      <c r="A105" s="412" t="s">
        <v>75</v>
      </c>
      <c r="B105" s="5"/>
      <c r="C105" s="272"/>
      <c r="D105" s="5"/>
      <c r="E105" s="5"/>
      <c r="F105" s="231"/>
      <c r="G105" s="2"/>
      <c r="L105" s="286"/>
      <c r="M105" s="2"/>
      <c r="N105" s="2"/>
      <c r="S105" s="5"/>
    </row>
    <row r="106" spans="1:19" s="412" customFormat="1" ht="45.75" hidden="1" customHeight="1" thickBot="1" x14ac:dyDescent="0.25">
      <c r="A106" s="413" t="s">
        <v>1</v>
      </c>
      <c r="B106" s="288" t="s">
        <v>15</v>
      </c>
      <c r="C106" s="289" t="s">
        <v>17</v>
      </c>
      <c r="D106" s="382"/>
      <c r="E106" s="383"/>
      <c r="F106" s="384"/>
      <c r="G106" s="414"/>
      <c r="H106" s="415"/>
      <c r="I106" s="416"/>
      <c r="J106" s="416"/>
      <c r="K106" s="416"/>
      <c r="L106" s="383"/>
      <c r="M106" s="384"/>
      <c r="N106" s="414"/>
      <c r="S106" s="5"/>
    </row>
    <row r="107" spans="1:19" s="412" customFormat="1" ht="45.75" hidden="1" customHeight="1" x14ac:dyDescent="0.2">
      <c r="A107" s="417"/>
      <c r="B107" s="389"/>
      <c r="C107" s="391"/>
      <c r="D107" s="288"/>
      <c r="E107" s="288"/>
      <c r="F107" s="349"/>
      <c r="G107" s="289"/>
      <c r="H107" s="413"/>
      <c r="I107" s="418"/>
      <c r="J107" s="418"/>
      <c r="K107" s="418"/>
      <c r="L107" s="288"/>
      <c r="M107" s="349"/>
      <c r="N107" s="289"/>
      <c r="S107" s="5"/>
    </row>
    <row r="108" spans="1:19" s="412" customFormat="1" ht="45.75" hidden="1" customHeight="1" x14ac:dyDescent="0.2">
      <c r="A108" s="417"/>
      <c r="B108" s="389"/>
      <c r="C108" s="391"/>
      <c r="D108" s="389"/>
      <c r="E108" s="389"/>
      <c r="F108" s="349"/>
      <c r="G108" s="391"/>
      <c r="H108" s="417"/>
      <c r="I108" s="419"/>
      <c r="J108" s="419"/>
      <c r="K108" s="419"/>
      <c r="L108" s="389"/>
      <c r="M108" s="349"/>
      <c r="N108" s="391"/>
      <c r="S108" s="5"/>
    </row>
    <row r="109" spans="1:19" s="412" customFormat="1" ht="45.75" hidden="1" customHeight="1" thickBot="1" x14ac:dyDescent="0.25">
      <c r="A109" s="420"/>
      <c r="B109" s="293"/>
      <c r="C109" s="294"/>
      <c r="D109" s="293"/>
      <c r="E109" s="293"/>
      <c r="F109" s="392"/>
      <c r="G109" s="294"/>
      <c r="H109" s="420"/>
      <c r="I109" s="421"/>
      <c r="J109" s="421"/>
      <c r="K109" s="421"/>
      <c r="L109" s="293"/>
      <c r="M109" s="295"/>
      <c r="N109" s="294"/>
      <c r="S109" s="5"/>
    </row>
    <row r="110" spans="1:19" s="412" customFormat="1" ht="45.75" hidden="1" customHeight="1" thickBot="1" x14ac:dyDescent="0.25">
      <c r="A110" s="422" t="s">
        <v>9</v>
      </c>
      <c r="B110" s="359" t="e">
        <f>+B111+B112</f>
        <v>#REF!</v>
      </c>
      <c r="C110" s="423" t="e">
        <f>+C111+C112</f>
        <v>#REF!</v>
      </c>
      <c r="D110" s="359"/>
      <c r="E110" s="296"/>
      <c r="F110" s="295"/>
      <c r="G110" s="306"/>
      <c r="H110" s="424"/>
      <c r="I110" s="424"/>
      <c r="J110" s="424"/>
      <c r="K110" s="424"/>
      <c r="L110" s="296"/>
      <c r="M110" s="295"/>
      <c r="N110" s="306"/>
      <c r="S110" s="5"/>
    </row>
    <row r="111" spans="1:19" s="412" customFormat="1" ht="45.75" hidden="1" customHeight="1" thickBot="1" x14ac:dyDescent="0.25">
      <c r="A111" s="422" t="s">
        <v>10</v>
      </c>
      <c r="B111" s="359" t="e">
        <f>#REF!</f>
        <v>#REF!</v>
      </c>
      <c r="C111" s="425" t="e">
        <f>#REF!</f>
        <v>#REF!</v>
      </c>
      <c r="D111" s="359"/>
      <c r="E111" s="296"/>
      <c r="F111" s="295"/>
      <c r="G111" s="306"/>
      <c r="H111" s="424"/>
      <c r="I111" s="424"/>
      <c r="J111" s="424"/>
      <c r="K111" s="424"/>
      <c r="L111" s="296"/>
      <c r="M111" s="295"/>
      <c r="N111" s="306"/>
      <c r="S111" s="5"/>
    </row>
    <row r="112" spans="1:19" ht="45.75" hidden="1" customHeight="1" thickBot="1" x14ac:dyDescent="0.25">
      <c r="A112" s="422" t="s">
        <v>11</v>
      </c>
      <c r="B112" s="359" t="e">
        <f>#REF!</f>
        <v>#REF!</v>
      </c>
      <c r="C112" s="423" t="e">
        <f>#REF!</f>
        <v>#REF!</v>
      </c>
      <c r="D112" s="359"/>
      <c r="E112" s="296"/>
      <c r="F112" s="295"/>
      <c r="G112" s="306"/>
      <c r="H112" s="424"/>
      <c r="I112" s="424"/>
      <c r="J112" s="424"/>
      <c r="K112" s="424"/>
      <c r="L112" s="296"/>
      <c r="M112" s="295"/>
      <c r="N112" s="306"/>
    </row>
    <row r="113" spans="1:19" ht="45.75" hidden="1" customHeight="1" x14ac:dyDescent="0.2"/>
    <row r="114" spans="1:19" ht="45.75" hidden="1" customHeight="1" thickBot="1" x14ac:dyDescent="0.25"/>
    <row r="115" spans="1:19" ht="45.75" hidden="1" customHeight="1" x14ac:dyDescent="0.2">
      <c r="A115" s="426" t="s">
        <v>1</v>
      </c>
      <c r="B115" s="427" t="s">
        <v>15</v>
      </c>
      <c r="C115" s="428" t="s">
        <v>76</v>
      </c>
      <c r="D115" s="427"/>
      <c r="E115" s="427"/>
      <c r="F115" s="429"/>
      <c r="G115" s="429"/>
      <c r="H115" s="430"/>
      <c r="I115" s="431"/>
      <c r="J115" s="431"/>
      <c r="K115" s="431"/>
    </row>
    <row r="116" spans="1:19" ht="45.75" hidden="1" customHeight="1" thickBot="1" x14ac:dyDescent="0.25">
      <c r="A116" s="432"/>
      <c r="B116" s="433"/>
      <c r="C116" s="434" t="s">
        <v>77</v>
      </c>
      <c r="D116" s="433"/>
      <c r="E116" s="433"/>
      <c r="F116" s="435"/>
      <c r="G116" s="435"/>
      <c r="H116" s="436"/>
      <c r="I116" s="431"/>
      <c r="J116" s="431"/>
      <c r="K116" s="431"/>
    </row>
    <row r="117" spans="1:19" s="4" customFormat="1" ht="45.75" hidden="1" customHeight="1" thickTop="1" thickBot="1" x14ac:dyDescent="0.25">
      <c r="A117" s="437" t="s">
        <v>78</v>
      </c>
      <c r="B117" s="438"/>
      <c r="C117" s="439"/>
      <c r="D117" s="438"/>
      <c r="E117" s="438"/>
      <c r="F117" s="439"/>
      <c r="G117" s="439"/>
      <c r="H117" s="440"/>
      <c r="I117" s="441"/>
      <c r="J117" s="441"/>
      <c r="K117" s="441"/>
      <c r="L117" s="286"/>
      <c r="M117" s="2"/>
      <c r="N117" s="2"/>
      <c r="S117" s="228"/>
    </row>
    <row r="118" spans="1:19" s="4" customFormat="1" ht="45.75" hidden="1" customHeight="1" thickBot="1" x14ac:dyDescent="0.25">
      <c r="A118" s="442" t="s">
        <v>79</v>
      </c>
      <c r="B118" s="443">
        <f>+B16</f>
        <v>36909924926.540001</v>
      </c>
      <c r="C118" s="444" t="s">
        <v>80</v>
      </c>
      <c r="D118" s="445"/>
      <c r="E118" s="445"/>
      <c r="F118" s="446"/>
      <c r="G118" s="447"/>
      <c r="H118" s="448"/>
      <c r="I118" s="449"/>
      <c r="J118" s="449"/>
      <c r="K118" s="449"/>
      <c r="L118" s="450"/>
      <c r="S118" s="228"/>
    </row>
    <row r="119" spans="1:19" s="4" customFormat="1" ht="45.75" hidden="1" customHeight="1" thickBot="1" x14ac:dyDescent="0.25">
      <c r="A119" s="451" t="s">
        <v>81</v>
      </c>
      <c r="B119" s="443">
        <f>+B17</f>
        <v>23548487845.009998</v>
      </c>
      <c r="C119" s="452" t="s">
        <v>80</v>
      </c>
      <c r="D119" s="445"/>
      <c r="E119" s="445"/>
      <c r="F119" s="453"/>
      <c r="G119" s="447"/>
      <c r="H119" s="448"/>
      <c r="I119" s="449"/>
      <c r="J119" s="449"/>
      <c r="K119" s="449"/>
      <c r="L119" s="450"/>
      <c r="S119" s="228"/>
    </row>
    <row r="120" spans="1:19" ht="45.75" hidden="1" customHeight="1" thickBot="1" x14ac:dyDescent="0.25">
      <c r="A120" s="442" t="s">
        <v>82</v>
      </c>
      <c r="B120" s="443">
        <f>+B18</f>
        <v>13361437081.530001</v>
      </c>
      <c r="C120" s="444" t="s">
        <v>80</v>
      </c>
      <c r="D120" s="445"/>
      <c r="E120" s="445"/>
      <c r="F120" s="446"/>
      <c r="G120" s="447"/>
      <c r="H120" s="448"/>
      <c r="I120" s="449"/>
      <c r="J120" s="449"/>
      <c r="K120" s="449"/>
      <c r="L120" s="450"/>
      <c r="M120" s="4"/>
      <c r="N120" s="4"/>
    </row>
    <row r="121" spans="1:19" ht="45.75" hidden="1" customHeight="1" thickBot="1" x14ac:dyDescent="0.25">
      <c r="A121" s="454" t="s">
        <v>83</v>
      </c>
      <c r="B121" s="455"/>
      <c r="C121" s="456"/>
      <c r="D121" s="455"/>
      <c r="E121" s="455"/>
      <c r="F121" s="456"/>
      <c r="G121" s="456"/>
      <c r="H121" s="457"/>
      <c r="I121" s="441"/>
      <c r="J121" s="441"/>
      <c r="K121" s="441"/>
    </row>
    <row r="122" spans="1:19" ht="45.75" hidden="1" customHeight="1" thickBot="1" x14ac:dyDescent="0.25">
      <c r="A122" s="458" t="s">
        <v>84</v>
      </c>
      <c r="B122" s="445">
        <f>+B23</f>
        <v>4624256344.8500004</v>
      </c>
      <c r="C122" s="459" t="s">
        <v>85</v>
      </c>
      <c r="D122" s="445"/>
      <c r="E122" s="445"/>
      <c r="F122" s="460"/>
      <c r="G122" s="445"/>
      <c r="H122" s="461"/>
      <c r="I122" s="462"/>
      <c r="J122" s="462"/>
      <c r="K122" s="462"/>
    </row>
    <row r="123" spans="1:19" s="18" customFormat="1" ht="45.75" hidden="1" customHeight="1" thickBot="1" x14ac:dyDescent="0.25">
      <c r="A123" s="463" t="s">
        <v>86</v>
      </c>
      <c r="B123" s="464"/>
      <c r="C123" s="465"/>
      <c r="D123" s="464"/>
      <c r="E123" s="464"/>
      <c r="F123" s="465"/>
      <c r="G123" s="465"/>
      <c r="H123" s="466"/>
      <c r="I123" s="467"/>
      <c r="J123" s="467"/>
      <c r="K123" s="467"/>
      <c r="L123" s="286"/>
      <c r="M123" s="2"/>
      <c r="N123" s="2"/>
      <c r="S123" s="374"/>
    </row>
    <row r="124" spans="1:19" s="18" customFormat="1" ht="45.75" hidden="1" customHeight="1" thickBot="1" x14ac:dyDescent="0.25">
      <c r="A124" s="468" t="s">
        <v>79</v>
      </c>
      <c r="B124" s="469" t="e">
        <f>+B125+B126</f>
        <v>#REF!</v>
      </c>
      <c r="C124" s="469" t="e">
        <f>+C125+C126</f>
        <v>#REF!</v>
      </c>
      <c r="D124" s="469"/>
      <c r="E124" s="469"/>
      <c r="F124" s="470"/>
      <c r="G124" s="469"/>
      <c r="H124" s="471"/>
      <c r="I124" s="472"/>
      <c r="J124" s="472"/>
      <c r="K124" s="472"/>
      <c r="L124" s="373"/>
      <c r="S124" s="374"/>
    </row>
    <row r="125" spans="1:19" s="18" customFormat="1" ht="45.75" hidden="1" customHeight="1" thickBot="1" x14ac:dyDescent="0.25">
      <c r="A125" s="473" t="s">
        <v>87</v>
      </c>
      <c r="B125" s="469" t="e">
        <f>+#REF!</f>
        <v>#REF!</v>
      </c>
      <c r="C125" s="469" t="e">
        <f>+#REF!</f>
        <v>#REF!</v>
      </c>
      <c r="D125" s="469"/>
      <c r="E125" s="469"/>
      <c r="F125" s="470"/>
      <c r="G125" s="469"/>
      <c r="H125" s="474"/>
      <c r="I125" s="475"/>
      <c r="J125" s="475"/>
      <c r="K125" s="475"/>
      <c r="L125" s="373"/>
      <c r="S125" s="374"/>
    </row>
    <row r="126" spans="1:19" ht="45.75" hidden="1" customHeight="1" thickBot="1" x14ac:dyDescent="0.25">
      <c r="A126" s="468" t="s">
        <v>88</v>
      </c>
      <c r="B126" s="476" t="e">
        <f>+#REF!</f>
        <v>#REF!</v>
      </c>
      <c r="C126" s="476" t="e">
        <f>+#REF!</f>
        <v>#REF!</v>
      </c>
      <c r="D126" s="476"/>
      <c r="E126" s="476"/>
      <c r="F126" s="470"/>
      <c r="G126" s="469"/>
      <c r="H126" s="471"/>
      <c r="I126" s="472"/>
      <c r="J126" s="472"/>
      <c r="K126" s="472"/>
      <c r="L126" s="373"/>
      <c r="M126" s="18"/>
      <c r="N126" s="18"/>
    </row>
    <row r="127" spans="1:19" ht="45.75" hidden="1" customHeight="1" x14ac:dyDescent="0.2"/>
    <row r="128" spans="1:19" ht="45.75" customHeight="1" x14ac:dyDescent="0.2">
      <c r="L128" s="477"/>
    </row>
    <row r="131" spans="2:5" ht="45.75" customHeight="1" x14ac:dyDescent="0.2">
      <c r="B131" s="478"/>
      <c r="E131" s="272"/>
    </row>
    <row r="182" spans="4:20" ht="45.75" customHeight="1" x14ac:dyDescent="0.2">
      <c r="G182" s="479"/>
      <c r="M182" s="196"/>
      <c r="T182" s="480"/>
    </row>
    <row r="184" spans="4:20" ht="45.75" customHeight="1" x14ac:dyDescent="0.2">
      <c r="D184" s="272">
        <f>109+25+13+3+1+1</f>
        <v>152</v>
      </c>
    </row>
  </sheetData>
  <mergeCells count="60">
    <mergeCell ref="H107:H109"/>
    <mergeCell ref="L107:L109"/>
    <mergeCell ref="N107:N109"/>
    <mergeCell ref="A115:A116"/>
    <mergeCell ref="B115:B116"/>
    <mergeCell ref="D115:D116"/>
    <mergeCell ref="E115:E116"/>
    <mergeCell ref="F115:F116"/>
    <mergeCell ref="G115:G116"/>
    <mergeCell ref="A93:A94"/>
    <mergeCell ref="B93:B94"/>
    <mergeCell ref="E93:F93"/>
    <mergeCell ref="O93:O94"/>
    <mergeCell ref="A106:A109"/>
    <mergeCell ref="B106:B109"/>
    <mergeCell ref="C106:C109"/>
    <mergeCell ref="D107:D109"/>
    <mergeCell ref="E107:E109"/>
    <mergeCell ref="G107:G109"/>
    <mergeCell ref="A84:A87"/>
    <mergeCell ref="B84:B87"/>
    <mergeCell ref="N84:N87"/>
    <mergeCell ref="O84:O87"/>
    <mergeCell ref="C85:C87"/>
    <mergeCell ref="D85:D87"/>
    <mergeCell ref="F85:F87"/>
    <mergeCell ref="G85:G87"/>
    <mergeCell ref="H85:H87"/>
    <mergeCell ref="M85:M87"/>
    <mergeCell ref="A43:A44"/>
    <mergeCell ref="B43:B44"/>
    <mergeCell ref="C43:C44"/>
    <mergeCell ref="D52:E52"/>
    <mergeCell ref="A69:A70"/>
    <mergeCell ref="B69:B70"/>
    <mergeCell ref="C69:C70"/>
    <mergeCell ref="D69:D70"/>
    <mergeCell ref="A21:K21"/>
    <mergeCell ref="A25:U25"/>
    <mergeCell ref="A26:O26"/>
    <mergeCell ref="P26:U26"/>
    <mergeCell ref="A32:U32"/>
    <mergeCell ref="A34:A35"/>
    <mergeCell ref="B34:B35"/>
    <mergeCell ref="C34:C35"/>
    <mergeCell ref="A7:O7"/>
    <mergeCell ref="S7:U7"/>
    <mergeCell ref="Y8:Z8"/>
    <mergeCell ref="A13:O13"/>
    <mergeCell ref="S13:U13"/>
    <mergeCell ref="Y14:Z14"/>
    <mergeCell ref="A1:K1"/>
    <mergeCell ref="N1:O1"/>
    <mergeCell ref="T1:U1"/>
    <mergeCell ref="A2:A3"/>
    <mergeCell ref="B2:C2"/>
    <mergeCell ref="D2:E2"/>
    <mergeCell ref="F2:G2"/>
    <mergeCell ref="H2:I2"/>
    <mergeCell ref="J2:K2"/>
  </mergeCells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เป้า 31 08 69</vt:lpstr>
      <vt:lpstr>'เป้า 31 08 69'!Print_Area</vt:lpstr>
      <vt:lpstr>'เป้า 31 08 69'!Print_Titles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สุภาพร เลิศสุวรรณ์</cp:lastModifiedBy>
  <dcterms:created xsi:type="dcterms:W3CDTF">2026-10-09T08:39:38Z</dcterms:created>
  <dcterms:modified xsi:type="dcterms:W3CDTF">2026-10-09T08:39:50Z</dcterms:modified>
</cp:coreProperties>
</file>