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610"/>
  </bookViews>
  <sheets>
    <sheet name="เป้าหมายปี 66  30พย65" sheetId="1" r:id="rId1"/>
  </sheets>
  <definedNames>
    <definedName name="_xlnm.Print_Area" localSheetId="0">'เป้าหมายปี 66  30พย65'!$A$1:$O$34</definedName>
    <definedName name="_xlnm.Print_Titles" localSheetId="0">'เป้าหมายปี 66  30พย65'!$2:$3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J32" i="1" s="1"/>
  <c r="L32" i="1" s="1"/>
  <c r="F32" i="1"/>
  <c r="I31" i="1"/>
  <c r="J31" i="1" s="1"/>
  <c r="L31" i="1" s="1"/>
  <c r="F31" i="1"/>
  <c r="E30" i="1"/>
  <c r="D30" i="1"/>
  <c r="B30" i="1"/>
  <c r="I29" i="1"/>
  <c r="I28" i="1"/>
  <c r="J28" i="1" s="1"/>
  <c r="F28" i="1"/>
  <c r="H28" i="1" s="1"/>
  <c r="I27" i="1"/>
  <c r="J27" i="1" s="1"/>
  <c r="F27" i="1"/>
  <c r="H27" i="1" s="1"/>
  <c r="E26" i="1"/>
  <c r="D26" i="1"/>
  <c r="I26" i="1" s="1"/>
  <c r="B26" i="1"/>
  <c r="N22" i="1"/>
  <c r="I22" i="1"/>
  <c r="J22" i="1" s="1"/>
  <c r="F22" i="1"/>
  <c r="I17" i="1"/>
  <c r="M17" i="1" s="1"/>
  <c r="F17" i="1"/>
  <c r="I16" i="1"/>
  <c r="F16" i="1"/>
  <c r="E15" i="1"/>
  <c r="D15" i="1"/>
  <c r="C15" i="1"/>
  <c r="B15" i="1"/>
  <c r="I14" i="1"/>
  <c r="M14" i="1" s="1"/>
  <c r="F14" i="1"/>
  <c r="I13" i="1"/>
  <c r="F13" i="1"/>
  <c r="I12" i="1"/>
  <c r="M12" i="1" s="1"/>
  <c r="F12" i="1"/>
  <c r="I11" i="1"/>
  <c r="F11" i="1"/>
  <c r="E10" i="1"/>
  <c r="D10" i="1"/>
  <c r="B10" i="1"/>
  <c r="B9" i="1" s="1"/>
  <c r="I7" i="1"/>
  <c r="F7" i="1"/>
  <c r="H7" i="1" s="1"/>
  <c r="I6" i="1"/>
  <c r="F6" i="1"/>
  <c r="H6" i="1" s="1"/>
  <c r="E5" i="1"/>
  <c r="D5" i="1"/>
  <c r="B5" i="1"/>
  <c r="I30" i="1" l="1"/>
  <c r="J30" i="1" s="1"/>
  <c r="M27" i="1"/>
  <c r="M26" i="1"/>
  <c r="M31" i="1"/>
  <c r="M6" i="1"/>
  <c r="J26" i="1"/>
  <c r="C9" i="1"/>
  <c r="F30" i="1"/>
  <c r="H32" i="1"/>
  <c r="M28" i="1"/>
  <c r="M16" i="1"/>
  <c r="M15" i="1" s="1"/>
  <c r="M32" i="1"/>
  <c r="M7" i="1"/>
  <c r="L27" i="1"/>
  <c r="L28" i="1"/>
  <c r="L26" i="1"/>
  <c r="J13" i="1"/>
  <c r="F5" i="1"/>
  <c r="H5" i="1" s="1"/>
  <c r="M11" i="1"/>
  <c r="I15" i="1"/>
  <c r="J17" i="1"/>
  <c r="H31" i="1"/>
  <c r="I5" i="1"/>
  <c r="J5" i="1" s="1"/>
  <c r="L5" i="1" s="1"/>
  <c r="J14" i="1"/>
  <c r="I10" i="1"/>
  <c r="J12" i="1"/>
  <c r="F10" i="1"/>
  <c r="J7" i="1"/>
  <c r="L7" i="1" s="1"/>
  <c r="D9" i="1"/>
  <c r="E9" i="1"/>
  <c r="J16" i="1"/>
  <c r="J11" i="1"/>
  <c r="M13" i="1"/>
  <c r="F15" i="1"/>
  <c r="F26" i="1"/>
  <c r="J6" i="1"/>
  <c r="L6" i="1" s="1"/>
  <c r="M30" i="1" l="1"/>
  <c r="M5" i="1"/>
  <c r="H30" i="1"/>
  <c r="M10" i="1"/>
  <c r="M9" i="1" s="1"/>
  <c r="L30" i="1"/>
  <c r="F9" i="1"/>
  <c r="H26" i="1"/>
  <c r="J10" i="1"/>
  <c r="J15" i="1"/>
  <c r="I9" i="1"/>
  <c r="J9" i="1" l="1"/>
</calcChain>
</file>

<file path=xl/sharedStrings.xml><?xml version="1.0" encoding="utf-8"?>
<sst xmlns="http://schemas.openxmlformats.org/spreadsheetml/2006/main" count="55" uniqueCount="39">
  <si>
    <t>เบิกจ่าย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</si>
  <si>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</si>
  <si>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</si>
  <si>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</si>
  <si>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</si>
  <si>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</si>
  <si>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รายการ</t>
  </si>
  <si>
    <t>งบประมาณ</t>
  </si>
  <si>
    <t>สำรองเงินมีหนี้</t>
  </si>
  <si>
    <t>PO</t>
  </si>
  <si>
    <t>ร้อยละ
เบิกจ่าย</t>
  </si>
  <si>
    <t>เป้า
หมาย Q1</t>
  </si>
  <si>
    <t>*/- เป้าหมาย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</si>
  <si>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</si>
  <si>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</si>
  <si>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</si>
  <si>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</si>
  <si>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</si>
  <si>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พ.ศ.2565</t>
  </si>
  <si>
    <t>การใช้จ่าย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</si>
  <si>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</si>
  <si>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</si>
  <si>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</si>
  <si>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</si>
  <si>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</si>
  <si>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</si>
  <si>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</si>
  <si>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งบกลาง เงินสำรองจ่ายเพื่อกรณีฉุกเฉินหรือจำเป็น</t>
  </si>
  <si>
    <t>สำรองเงิน
แบบมีหนี้
เหลื่อมปี อนุมัติ</t>
  </si>
  <si>
    <t>ใบสั่งซื้อ
เหลื่อมปี
อนุมัติ</t>
  </si>
  <si>
    <t>คงเหลือ สรก. อยู่ระหว่างดำเนินการ</t>
  </si>
  <si>
    <t>คงเหลือรวม</t>
  </si>
  <si>
    <t>ปี 65</t>
  </si>
  <si>
    <t>งบกรมจังหวัด</t>
  </si>
  <si>
    <t>งบกลุ่มจังหวัดภาคเหนือตอนบน 1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</si>
  <si>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</si>
  <si>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</si>
  <si>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30 พฤศจิกายน 2565</t>
  </si>
  <si>
    <t xml:space="preserve">งบประมาณเหลื่อมปี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</si>
</sst>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rgb="FF00B050"/>
      <name val="TH SarabunPSK"/>
      <family val="2"/>
    </font>
    <font>
      <b/>
      <sz val="11"/>
      <name val="TH SarabunPSK"/>
      <family val="2"/>
    </font>
    <font>
      <sz val="11"/>
      <name val="Tahoma"/>
      <family val="2"/>
      <charset val="222"/>
      <scheme val="minor"/>
    </font>
    <font>
      <sz val="10"/>
      <name val="Verdana"/>
      <family val="2"/>
    </font>
    <font>
      <b/>
      <sz val="16"/>
      <color rgb="FFFF0000"/>
      <name val="TH SarabunPSK"/>
      <family val="2"/>
    </font>
    <font>
      <b/>
      <sz val="16"/>
      <color rgb="FF0070C0"/>
      <name val="TH SarabunPSK"/>
      <family val="2"/>
    </font>
    <font>
      <b/>
      <sz val="11"/>
      <color rgb="FF0070C0"/>
      <name val="TH SarabunPSK"/>
      <family val="2"/>
    </font>
    <font>
      <sz val="16"/>
      <color rgb="FF0070C0"/>
      <name val="TH SarabunPSK"/>
      <family val="2"/>
    </font>
    <font>
      <sz val="11"/>
      <color indexed="8"/>
      <name val="Tahoma"/>
      <family val="2"/>
      <scheme val="minor"/>
    </font>
    <font>
      <sz val="11"/>
      <color rgb="FF0070C0"/>
      <name val="TH SarabunPSK"/>
      <family val="2"/>
    </font>
    <font>
      <sz val="16"/>
      <color rgb="FFC00000"/>
      <name val="TH SarabunPSK"/>
      <family val="2"/>
    </font>
    <font>
      <sz val="11"/>
      <color rgb="FFC00000"/>
      <name val="TH SarabunPSK"/>
      <family val="2"/>
    </font>
    <font>
      <b/>
      <sz val="16"/>
      <color rgb="FFC00000"/>
      <name val="TH SarabunPSK"/>
      <family val="2"/>
    </font>
    <font>
      <sz val="14"/>
      <color rgb="FFC0000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rgb="FF999999"/>
      </top>
      <bottom style="thin">
        <color rgb="FF999999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rgb="FF999999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</cellStyleXfs>
  <cellXfs count="190">
    <xf numFmtId="0" fontId="0" fillId="0" borderId="0" xfId="0"/>
    <xf numFmtId="0" fontId="2" fillId="0" borderId="0" xfId="0" applyFont="1" applyFill="1"/>
    <xf numFmtId="0" fontId="3" fillId="0" borderId="0" xfId="0" applyFont="1" applyFill="1"/>
    <xf numFmtId="187" fontId="3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87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87" fontId="4" fillId="0" borderId="0" xfId="1" applyNumberFormat="1" applyFont="1" applyFill="1" applyBorder="1" applyAlignment="1">
      <alignment horizontal="right"/>
    </xf>
    <xf numFmtId="2" fontId="4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187" fontId="2" fillId="0" borderId="0" xfId="0" applyNumberFormat="1" applyFont="1" applyFill="1"/>
    <xf numFmtId="43" fontId="5" fillId="0" borderId="0" xfId="1" applyFont="1" applyFill="1" applyAlignment="1">
      <alignment horizontal="left"/>
    </xf>
    <xf numFmtId="187" fontId="2" fillId="0" borderId="0" xfId="1" applyNumberFormat="1" applyFont="1" applyFill="1" applyAlignment="1">
      <alignment horizontal="right"/>
    </xf>
    <xf numFmtId="0" fontId="5" fillId="0" borderId="1" xfId="0" applyFont="1" applyFill="1" applyBorder="1" applyAlignment="1">
      <alignment horizontal="center" vertical="top"/>
    </xf>
    <xf numFmtId="187" fontId="5" fillId="0" borderId="4" xfId="1" applyNumberFormat="1" applyFont="1" applyFill="1" applyBorder="1" applyAlignment="1">
      <alignment horizontal="center" vertical="top" wrapText="1"/>
    </xf>
    <xf numFmtId="2" fontId="5" fillId="0" borderId="3" xfId="1" applyNumberFormat="1" applyFont="1" applyFill="1" applyBorder="1" applyAlignment="1">
      <alignment horizontal="center" vertical="top" wrapText="1"/>
    </xf>
    <xf numFmtId="187" fontId="5" fillId="0" borderId="5" xfId="1" applyNumberFormat="1" applyFont="1" applyFill="1" applyBorder="1" applyAlignment="1">
      <alignment horizontal="center" vertical="top" wrapText="1"/>
    </xf>
    <xf numFmtId="187" fontId="5" fillId="0" borderId="2" xfId="1" applyNumberFormat="1" applyFont="1" applyFill="1" applyBorder="1" applyAlignment="1">
      <alignment horizontal="center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187" fontId="5" fillId="0" borderId="2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6" fillId="0" borderId="6" xfId="0" applyFont="1" applyFill="1" applyBorder="1"/>
    <xf numFmtId="187" fontId="3" fillId="0" borderId="7" xfId="0" applyNumberFormat="1" applyFont="1" applyFill="1" applyBorder="1"/>
    <xf numFmtId="0" fontId="5" fillId="0" borderId="6" xfId="0" applyFont="1" applyFill="1" applyBorder="1"/>
    <xf numFmtId="187" fontId="5" fillId="0" borderId="8" xfId="0" applyNumberFormat="1" applyFont="1" applyFill="1" applyBorder="1"/>
    <xf numFmtId="187" fontId="3" fillId="0" borderId="6" xfId="0" applyNumberFormat="1" applyFont="1" applyFill="1" applyBorder="1"/>
    <xf numFmtId="0" fontId="3" fillId="0" borderId="6" xfId="0" applyFont="1" applyFill="1" applyBorder="1"/>
    <xf numFmtId="0" fontId="3" fillId="0" borderId="8" xfId="0" applyFont="1" applyFill="1" applyBorder="1"/>
    <xf numFmtId="0" fontId="4" fillId="0" borderId="5" xfId="0" applyFont="1" applyFill="1" applyBorder="1" applyAlignment="1">
      <alignment horizontal="left" vertical="center" indent="1"/>
    </xf>
    <xf numFmtId="187" fontId="4" fillId="0" borderId="6" xfId="1" applyNumberFormat="1" applyFont="1" applyFill="1" applyBorder="1" applyAlignment="1">
      <alignment vertical="center" readingOrder="1"/>
    </xf>
    <xf numFmtId="187" fontId="4" fillId="0" borderId="3" xfId="1" applyNumberFormat="1" applyFont="1" applyFill="1" applyBorder="1" applyAlignment="1">
      <alignment vertical="center" readingOrder="1"/>
    </xf>
    <xf numFmtId="187" fontId="4" fillId="0" borderId="5" xfId="1" applyNumberFormat="1" applyFont="1" applyFill="1" applyBorder="1" applyAlignment="1">
      <alignment vertical="center" readingOrder="1"/>
    </xf>
    <xf numFmtId="187" fontId="4" fillId="0" borderId="2" xfId="1" applyNumberFormat="1" applyFont="1" applyFill="1" applyBorder="1" applyAlignment="1">
      <alignment horizontal="right" vertical="center" readingOrder="1"/>
    </xf>
    <xf numFmtId="43" fontId="4" fillId="0" borderId="3" xfId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2" fontId="7" fillId="0" borderId="1" xfId="1" applyNumberFormat="1" applyFont="1" applyFill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right"/>
    </xf>
    <xf numFmtId="2" fontId="4" fillId="0" borderId="3" xfId="1" applyNumberFormat="1" applyFont="1" applyFill="1" applyBorder="1" applyAlignment="1">
      <alignment horizontal="center"/>
    </xf>
    <xf numFmtId="2" fontId="7" fillId="0" borderId="5" xfId="1" applyNumberFormat="1" applyFont="1" applyFill="1" applyBorder="1" applyAlignment="1">
      <alignment horizontal="center"/>
    </xf>
    <xf numFmtId="187" fontId="4" fillId="0" borderId="2" xfId="1" applyNumberFormat="1" applyFont="1" applyFill="1" applyBorder="1" applyAlignment="1">
      <alignment horizontal="right" vertical="center"/>
    </xf>
    <xf numFmtId="1" fontId="4" fillId="0" borderId="3" xfId="0" applyNumberFormat="1" applyFont="1" applyFill="1" applyBorder="1" applyAlignment="1">
      <alignment horizontal="center"/>
    </xf>
    <xf numFmtId="43" fontId="8" fillId="0" borderId="0" xfId="0" applyNumberFormat="1" applyFont="1" applyFill="1"/>
    <xf numFmtId="0" fontId="8" fillId="0" borderId="0" xfId="0" applyFont="1" applyFill="1"/>
    <xf numFmtId="0" fontId="2" fillId="0" borderId="5" xfId="0" applyFont="1" applyFill="1" applyBorder="1" applyAlignment="1">
      <alignment horizontal="left" vertical="center" indent="1"/>
    </xf>
    <xf numFmtId="187" fontId="9" fillId="0" borderId="9" xfId="1" applyNumberFormat="1" applyFont="1" applyBorder="1"/>
    <xf numFmtId="187" fontId="10" fillId="2" borderId="10" xfId="0" applyNumberFormat="1" applyFont="1" applyFill="1" applyBorder="1" applyAlignment="1">
      <alignment horizontal="right" vertical="center"/>
    </xf>
    <xf numFmtId="187" fontId="9" fillId="0" borderId="11" xfId="1" applyNumberFormat="1" applyFont="1" applyBorder="1"/>
    <xf numFmtId="187" fontId="9" fillId="0" borderId="12" xfId="1" applyNumberFormat="1" applyFont="1" applyBorder="1"/>
    <xf numFmtId="2" fontId="2" fillId="0" borderId="3" xfId="1" applyNumberFormat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87" fontId="10" fillId="2" borderId="13" xfId="0" applyNumberFormat="1" applyFont="1" applyFill="1" applyBorder="1" applyAlignment="1">
      <alignment horizontal="right" vertical="center"/>
    </xf>
    <xf numFmtId="2" fontId="11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2" fontId="3" fillId="0" borderId="6" xfId="0" applyNumberFormat="1" applyFont="1" applyFill="1" applyBorder="1"/>
    <xf numFmtId="187" fontId="4" fillId="0" borderId="6" xfId="1" applyNumberFormat="1" applyFont="1" applyFill="1" applyBorder="1" applyAlignment="1">
      <alignment horizontal="right"/>
    </xf>
    <xf numFmtId="0" fontId="2" fillId="0" borderId="6" xfId="0" applyFont="1" applyFill="1" applyBorder="1"/>
    <xf numFmtId="0" fontId="2" fillId="0" borderId="2" xfId="0" applyFont="1" applyFill="1" applyBorder="1"/>
    <xf numFmtId="0" fontId="8" fillId="0" borderId="0" xfId="0" applyFont="1" applyFill="1" applyAlignment="1"/>
    <xf numFmtId="0" fontId="4" fillId="0" borderId="1" xfId="0" applyFont="1" applyFill="1" applyBorder="1" applyAlignment="1">
      <alignment horizontal="left" indent="1"/>
    </xf>
    <xf numFmtId="187" fontId="4" fillId="0" borderId="3" xfId="1" applyNumberFormat="1" applyFont="1" applyFill="1" applyBorder="1" applyAlignment="1">
      <alignment horizontal="right"/>
    </xf>
    <xf numFmtId="187" fontId="4" fillId="0" borderId="5" xfId="1" applyNumberFormat="1" applyFont="1" applyFill="1" applyBorder="1" applyAlignment="1">
      <alignment horizontal="right"/>
    </xf>
    <xf numFmtId="187" fontId="4" fillId="0" borderId="2" xfId="1" applyNumberFormat="1" applyFont="1" applyFill="1" applyBorder="1" applyAlignment="1">
      <alignment horizontal="right"/>
    </xf>
    <xf numFmtId="4" fontId="4" fillId="0" borderId="3" xfId="1" applyNumberFormat="1" applyFont="1" applyFill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2" fontId="4" fillId="0" borderId="5" xfId="1" applyNumberFormat="1" applyFont="1" applyFill="1" applyBorder="1" applyAlignment="1">
      <alignment horizontal="center"/>
    </xf>
    <xf numFmtId="43" fontId="2" fillId="0" borderId="3" xfId="0" applyNumberFormat="1" applyFont="1" applyFill="1" applyBorder="1"/>
    <xf numFmtId="0" fontId="3" fillId="0" borderId="0" xfId="0" applyFont="1" applyFill="1" applyAlignment="1"/>
    <xf numFmtId="0" fontId="4" fillId="0" borderId="1" xfId="0" applyFont="1" applyFill="1" applyBorder="1" applyAlignment="1">
      <alignment horizontal="left" vertical="center" indent="2"/>
    </xf>
    <xf numFmtId="2" fontId="4" fillId="0" borderId="2" xfId="1" applyNumberFormat="1" applyFont="1" applyFill="1" applyBorder="1" applyAlignment="1">
      <alignment horizontal="center"/>
    </xf>
    <xf numFmtId="4" fontId="12" fillId="0" borderId="1" xfId="1" applyNumberFormat="1" applyFont="1" applyFill="1" applyBorder="1" applyAlignment="1">
      <alignment horizontal="center"/>
    </xf>
    <xf numFmtId="4" fontId="12" fillId="0" borderId="5" xfId="1" applyNumberFormat="1" applyFont="1" applyFill="1" applyBorder="1" applyAlignment="1">
      <alignment horizontal="center"/>
    </xf>
    <xf numFmtId="0" fontId="12" fillId="0" borderId="3" xfId="0" applyFont="1" applyFill="1" applyBorder="1"/>
    <xf numFmtId="0" fontId="13" fillId="0" borderId="0" xfId="0" applyFont="1" applyFill="1"/>
    <xf numFmtId="0" fontId="2" fillId="0" borderId="1" xfId="0" applyFont="1" applyFill="1" applyBorder="1" applyAlignment="1">
      <alignment horizontal="left" vertical="center" indent="3"/>
    </xf>
    <xf numFmtId="187" fontId="2" fillId="0" borderId="4" xfId="1" applyNumberFormat="1" applyFont="1" applyFill="1" applyBorder="1" applyAlignment="1">
      <alignment horizontal="right"/>
    </xf>
    <xf numFmtId="187" fontId="2" fillId="0" borderId="3" xfId="1" applyNumberFormat="1" applyFont="1" applyFill="1" applyBorder="1" applyAlignment="1">
      <alignment horizontal="right"/>
    </xf>
    <xf numFmtId="187" fontId="2" fillId="0" borderId="5" xfId="1" applyNumberFormat="1" applyFont="1" applyFill="1" applyBorder="1" applyAlignment="1">
      <alignment horizontal="right"/>
    </xf>
    <xf numFmtId="187" fontId="2" fillId="0" borderId="2" xfId="1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>
      <alignment horizontal="center"/>
    </xf>
    <xf numFmtId="4" fontId="14" fillId="0" borderId="1" xfId="1" applyNumberFormat="1" applyFont="1" applyFill="1" applyBorder="1" applyAlignment="1">
      <alignment horizontal="center"/>
    </xf>
    <xf numFmtId="4" fontId="14" fillId="0" borderId="5" xfId="1" applyNumberFormat="1" applyFont="1" applyFill="1" applyBorder="1" applyAlignment="1">
      <alignment horizontal="center"/>
    </xf>
    <xf numFmtId="187" fontId="2" fillId="0" borderId="2" xfId="1" applyNumberFormat="1" applyFont="1" applyFill="1" applyBorder="1" applyAlignment="1">
      <alignment horizontal="right" vertical="center"/>
    </xf>
    <xf numFmtId="0" fontId="14" fillId="0" borderId="3" xfId="0" applyFont="1" applyFill="1" applyBorder="1"/>
    <xf numFmtId="0" fontId="14" fillId="0" borderId="0" xfId="0" applyFont="1" applyFill="1"/>
    <xf numFmtId="187" fontId="2" fillId="0" borderId="4" xfId="3" applyNumberFormat="1" applyFont="1" applyBorder="1"/>
    <xf numFmtId="187" fontId="2" fillId="0" borderId="5" xfId="3" applyNumberFormat="1" applyFont="1" applyBorder="1"/>
    <xf numFmtId="187" fontId="2" fillId="0" borderId="2" xfId="3" applyNumberFormat="1" applyFont="1" applyBorder="1"/>
    <xf numFmtId="2" fontId="12" fillId="0" borderId="5" xfId="1" applyNumberFormat="1" applyFont="1" applyFill="1" applyBorder="1" applyAlignment="1">
      <alignment horizontal="center"/>
    </xf>
    <xf numFmtId="187" fontId="2" fillId="0" borderId="6" xfId="1" applyNumberFormat="1" applyFont="1" applyFill="1" applyBorder="1" applyAlignment="1">
      <alignment horizontal="right"/>
    </xf>
    <xf numFmtId="2" fontId="14" fillId="0" borderId="5" xfId="1" applyNumberFormat="1" applyFont="1" applyFill="1" applyBorder="1" applyAlignment="1">
      <alignment horizontal="center"/>
    </xf>
    <xf numFmtId="0" fontId="16" fillId="0" borderId="0" xfId="0" applyFont="1" applyFill="1"/>
    <xf numFmtId="0" fontId="2" fillId="0" borderId="1" xfId="0" applyFont="1" applyFill="1" applyBorder="1" applyAlignment="1">
      <alignment horizontal="left" vertical="center" indent="2"/>
    </xf>
    <xf numFmtId="43" fontId="2" fillId="0" borderId="3" xfId="1" applyNumberFormat="1" applyFont="1" applyFill="1" applyBorder="1" applyAlignment="1">
      <alignment horizontal="right"/>
    </xf>
    <xf numFmtId="2" fontId="2" fillId="0" borderId="6" xfId="1" applyNumberFormat="1" applyFont="1" applyFill="1" applyBorder="1" applyAlignment="1">
      <alignment horizontal="center"/>
    </xf>
    <xf numFmtId="2" fontId="17" fillId="0" borderId="6" xfId="1" applyNumberFormat="1" applyFont="1" applyFill="1" applyBorder="1" applyAlignment="1">
      <alignment horizontal="center"/>
    </xf>
    <xf numFmtId="2" fontId="2" fillId="0" borderId="5" xfId="1" applyNumberFormat="1" applyFont="1" applyFill="1" applyBorder="1" applyAlignment="1">
      <alignment horizontal="center"/>
    </xf>
    <xf numFmtId="187" fontId="2" fillId="0" borderId="2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/>
    <xf numFmtId="0" fontId="18" fillId="0" borderId="0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187" fontId="2" fillId="0" borderId="4" xfId="0" applyNumberFormat="1" applyFont="1" applyFill="1" applyBorder="1" applyAlignment="1">
      <alignment horizontal="right" vertical="top" wrapText="1" readingOrder="1"/>
    </xf>
    <xf numFmtId="43" fontId="2" fillId="0" borderId="3" xfId="0" applyNumberFormat="1" applyFont="1" applyFill="1" applyBorder="1" applyAlignment="1">
      <alignment horizontal="right" vertical="top" wrapText="1" readingOrder="1"/>
    </xf>
    <xf numFmtId="187" fontId="2" fillId="0" borderId="5" xfId="0" applyNumberFormat="1" applyFont="1" applyFill="1" applyBorder="1" applyAlignment="1">
      <alignment horizontal="right" vertical="top" wrapText="1" readingOrder="1"/>
    </xf>
    <xf numFmtId="187" fontId="2" fillId="0" borderId="2" xfId="0" applyNumberFormat="1" applyFont="1" applyFill="1" applyBorder="1" applyAlignment="1">
      <alignment horizontal="right" vertical="top" wrapText="1" readingOrder="1"/>
    </xf>
    <xf numFmtId="2" fontId="17" fillId="0" borderId="1" xfId="1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187" fontId="4" fillId="0" borderId="4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187" fontId="4" fillId="0" borderId="5" xfId="0" applyNumberFormat="1" applyFont="1" applyFill="1" applyBorder="1" applyAlignment="1">
      <alignment horizontal="left"/>
    </xf>
    <xf numFmtId="187" fontId="4" fillId="0" borderId="6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19" fillId="0" borderId="6" xfId="0" applyFont="1" applyFill="1" applyBorder="1" applyAlignment="1">
      <alignment horizontal="left"/>
    </xf>
    <xf numFmtId="187" fontId="4" fillId="0" borderId="7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8" fillId="0" borderId="0" xfId="0" applyFont="1" applyFill="1"/>
    <xf numFmtId="0" fontId="5" fillId="0" borderId="5" xfId="0" applyFont="1" applyFill="1" applyBorder="1" applyAlignment="1">
      <alignment horizontal="center" vertical="top"/>
    </xf>
    <xf numFmtId="49" fontId="20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187" fontId="10" fillId="0" borderId="2" xfId="0" applyNumberFormat="1" applyFont="1" applyFill="1" applyBorder="1" applyAlignment="1">
      <alignment horizontal="right" vertical="center"/>
    </xf>
    <xf numFmtId="187" fontId="10" fillId="0" borderId="3" xfId="0" applyNumberFormat="1" applyFont="1" applyFill="1" applyBorder="1" applyAlignment="1">
      <alignment horizontal="right" vertical="center"/>
    </xf>
    <xf numFmtId="187" fontId="10" fillId="0" borderId="5" xfId="0" applyNumberFormat="1" applyFont="1" applyFill="1" applyBorder="1" applyAlignment="1">
      <alignment horizontal="right" vertical="center"/>
    </xf>
    <xf numFmtId="187" fontId="10" fillId="0" borderId="2" xfId="1" applyNumberFormat="1" applyFont="1" applyFill="1" applyBorder="1" applyAlignment="1">
      <alignment horizontal="right" vertical="center"/>
    </xf>
    <xf numFmtId="43" fontId="2" fillId="0" borderId="3" xfId="1" applyFont="1" applyFill="1" applyBorder="1" applyAlignment="1">
      <alignment horizontal="center" vertical="center"/>
    </xf>
    <xf numFmtId="43" fontId="14" fillId="0" borderId="1" xfId="1" applyFont="1" applyFill="1" applyBorder="1" applyAlignment="1">
      <alignment horizontal="center" vertical="center"/>
    </xf>
    <xf numFmtId="187" fontId="2" fillId="0" borderId="4" xfId="1" applyNumberFormat="1" applyFont="1" applyFill="1" applyBorder="1" applyAlignment="1">
      <alignment horizontal="right" vertical="center"/>
    </xf>
    <xf numFmtId="2" fontId="14" fillId="0" borderId="5" xfId="1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87" fontId="2" fillId="0" borderId="14" xfId="0" applyNumberFormat="1" applyFont="1" applyFill="1" applyBorder="1" applyAlignment="1">
      <alignment horizontal="right" vertical="top" wrapText="1" readingOrder="1"/>
    </xf>
    <xf numFmtId="4" fontId="2" fillId="0" borderId="0" xfId="0" applyNumberFormat="1" applyFont="1" applyFill="1" applyBorder="1" applyAlignment="1">
      <alignment horizontal="right" vertical="top" wrapText="1" readingOrder="1"/>
    </xf>
    <xf numFmtId="187" fontId="2" fillId="0" borderId="15" xfId="0" applyNumberFormat="1" applyFont="1" applyFill="1" applyBorder="1" applyAlignment="1">
      <alignment horizontal="right" vertical="top" wrapText="1" readingOrder="1"/>
    </xf>
    <xf numFmtId="187" fontId="2" fillId="0" borderId="0" xfId="0" applyNumberFormat="1" applyFont="1" applyFill="1" applyBorder="1" applyAlignment="1">
      <alignment horizontal="right" vertical="top" wrapText="1" readingOrder="1"/>
    </xf>
    <xf numFmtId="2" fontId="2" fillId="0" borderId="0" xfId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center"/>
    </xf>
    <xf numFmtId="187" fontId="17" fillId="0" borderId="0" xfId="1" applyNumberFormat="1" applyFont="1" applyFill="1" applyAlignment="1">
      <alignment horizontal="center"/>
    </xf>
    <xf numFmtId="187" fontId="2" fillId="0" borderId="14" xfId="2" applyNumberFormat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 vertical="center" wrapText="1"/>
    </xf>
    <xf numFmtId="4" fontId="2" fillId="0" borderId="15" xfId="1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 vertical="center"/>
    </xf>
    <xf numFmtId="187" fontId="2" fillId="0" borderId="14" xfId="1" applyNumberFormat="1" applyFont="1" applyFill="1" applyBorder="1" applyAlignment="1">
      <alignment horizontal="center"/>
    </xf>
    <xf numFmtId="187" fontId="2" fillId="0" borderId="0" xfId="1" applyNumberFormat="1" applyFont="1" applyFill="1" applyBorder="1" applyAlignment="1">
      <alignment horizontal="center"/>
    </xf>
    <xf numFmtId="43" fontId="17" fillId="0" borderId="15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0" fontId="17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right" vertical="top" wrapText="1" readingOrder="1"/>
    </xf>
    <xf numFmtId="187" fontId="2" fillId="0" borderId="3" xfId="1" applyNumberFormat="1" applyFont="1" applyFill="1" applyBorder="1" applyAlignment="1">
      <alignment horizontal="center"/>
    </xf>
    <xf numFmtId="187" fontId="17" fillId="0" borderId="1" xfId="1" applyNumberFormat="1" applyFont="1" applyFill="1" applyBorder="1" applyAlignment="1">
      <alignment horizontal="center"/>
    </xf>
    <xf numFmtId="187" fontId="2" fillId="0" borderId="4" xfId="1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43" fontId="2" fillId="0" borderId="3" xfId="1" applyFont="1" applyFill="1" applyBorder="1" applyAlignment="1">
      <alignment horizontal="center" vertical="center" wrapText="1"/>
    </xf>
    <xf numFmtId="4" fontId="17" fillId="0" borderId="5" xfId="1" applyNumberFormat="1" applyFont="1" applyFill="1" applyBorder="1" applyAlignment="1">
      <alignment horizontal="right" vertical="center" wrapText="1"/>
    </xf>
    <xf numFmtId="187" fontId="3" fillId="0" borderId="2" xfId="0" applyNumberFormat="1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horizontal="right" vertical="top" wrapText="1" readingOrder="1"/>
    </xf>
    <xf numFmtId="43" fontId="2" fillId="0" borderId="3" xfId="1" applyFont="1" applyFill="1" applyBorder="1" applyAlignment="1">
      <alignment horizontal="right" vertical="top" wrapText="1" readingOrder="1"/>
    </xf>
    <xf numFmtId="43" fontId="2" fillId="0" borderId="5" xfId="1" applyFont="1" applyFill="1" applyBorder="1" applyAlignment="1">
      <alignment horizontal="right" vertical="top" wrapText="1" readingOrder="1"/>
    </xf>
    <xf numFmtId="43" fontId="2" fillId="0" borderId="2" xfId="1" applyFont="1" applyFill="1" applyBorder="1" applyAlignment="1">
      <alignment horizontal="right" vertical="top" wrapText="1" readingOrder="1"/>
    </xf>
    <xf numFmtId="43" fontId="2" fillId="0" borderId="4" xfId="1" applyFont="1" applyFill="1" applyBorder="1" applyAlignment="1">
      <alignment horizontal="right"/>
    </xf>
    <xf numFmtId="2" fontId="17" fillId="0" borderId="5" xfId="1" applyNumberFormat="1" applyFont="1" applyFill="1" applyBorder="1" applyAlignment="1">
      <alignment horizontal="center"/>
    </xf>
    <xf numFmtId="43" fontId="2" fillId="0" borderId="2" xfId="1" applyFont="1" applyFill="1" applyBorder="1" applyAlignment="1">
      <alignment horizontal="right" vertical="center"/>
    </xf>
    <xf numFmtId="43" fontId="2" fillId="0" borderId="16" xfId="1" applyFont="1" applyBorder="1" applyAlignment="1">
      <alignment horizontal="right" vertical="center" wrapText="1"/>
    </xf>
    <xf numFmtId="43" fontId="2" fillId="0" borderId="17" xfId="1" applyFont="1" applyBorder="1" applyAlignment="1">
      <alignment horizontal="right" vertical="center" wrapText="1"/>
    </xf>
    <xf numFmtId="43" fontId="2" fillId="0" borderId="18" xfId="1" applyFont="1" applyBorder="1" applyAlignment="1">
      <alignment horizontal="right" vertical="center" wrapText="1"/>
    </xf>
    <xf numFmtId="43" fontId="2" fillId="0" borderId="19" xfId="1" applyFont="1" applyBorder="1" applyAlignment="1">
      <alignment horizontal="right" vertical="center" wrapText="1"/>
    </xf>
    <xf numFmtId="43" fontId="3" fillId="0" borderId="2" xfId="1" applyFont="1" applyFill="1" applyBorder="1" applyAlignment="1">
      <alignment horizontal="center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left"/>
    </xf>
    <xf numFmtId="187" fontId="2" fillId="0" borderId="0" xfId="0" applyNumberFormat="1" applyFont="1" applyFill="1" applyBorder="1" applyAlignment="1">
      <alignment horizontal="right"/>
    </xf>
    <xf numFmtId="43" fontId="21" fillId="0" borderId="0" xfId="1" applyFont="1" applyFill="1" applyBorder="1" applyAlignment="1">
      <alignment horizontal="right"/>
    </xf>
    <xf numFmtId="187" fontId="3" fillId="0" borderId="0" xfId="0" applyNumberFormat="1" applyFont="1" applyFill="1" applyBorder="1" applyAlignment="1">
      <alignment horizontal="right"/>
    </xf>
    <xf numFmtId="187" fontId="2" fillId="0" borderId="0" xfId="0" applyNumberFormat="1" applyFont="1" applyFill="1" applyBorder="1" applyAlignment="1">
      <alignment horizontal="center"/>
    </xf>
    <xf numFmtId="187" fontId="2" fillId="0" borderId="0" xfId="0" applyNumberFormat="1" applyFont="1" applyFill="1" applyBorder="1"/>
    <xf numFmtId="187" fontId="3" fillId="0" borderId="0" xfId="0" applyNumberFormat="1" applyFont="1" applyFill="1" applyBorder="1"/>
    <xf numFmtId="2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center"/>
    </xf>
  </cellXfs>
  <cellStyles count="4">
    <cellStyle name="เครื่องหมายจุลภาค" xfId="1" builtinId="3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4"/>
  <sheetViews>
    <sheetView tabSelected="1" topLeftCell="A13" zoomScaleNormal="100" workbookViewId="0">
      <selection activeCell="A21" sqref="A21"/>
    </sheetView>
  </sheetViews>
  <sheetFormatPr defaultRowHeight="24" x14ac:dyDescent="0.55000000000000004"/>
  <cols>
    <col min="1" max="1" width="14.875" style="2" customWidth="1"/>
    <col min="2" max="2" width="11.5" style="3" customWidth="1"/>
    <col min="3" max="3" width="11.5" style="188" customWidth="1"/>
    <col min="4" max="5" width="10.625" style="3" customWidth="1"/>
    <col min="6" max="6" width="10.625" style="189" customWidth="1"/>
    <col min="7" max="7" width="10.625" style="1" customWidth="1"/>
    <col min="8" max="8" width="10.875" style="1" customWidth="1"/>
    <col min="9" max="9" width="11" style="12" customWidth="1"/>
    <col min="10" max="10" width="10.25" style="1" bestFit="1" customWidth="1"/>
    <col min="11" max="11" width="7.875" style="1" customWidth="1"/>
    <col min="12" max="12" width="8.625" style="2" customWidth="1"/>
    <col min="13" max="13" width="10.5" style="3" customWidth="1"/>
    <col min="14" max="14" width="8.5" style="2" customWidth="1"/>
    <col min="15" max="15" width="6.625" style="2" customWidth="1"/>
    <col min="16" max="16" width="6.125" style="2" customWidth="1"/>
    <col min="17" max="16384" width="9" style="2"/>
  </cols>
  <sheetData>
    <row r="1" spans="1:16" x14ac:dyDescent="0.55000000000000004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6" x14ac:dyDescent="0.55000000000000004">
      <c r="A2" s="8"/>
      <c r="B2" s="9"/>
      <c r="C2" s="10"/>
      <c r="D2" s="9"/>
      <c r="E2" s="9"/>
      <c r="F2" s="11"/>
      <c r="L2" s="13"/>
      <c r="M2" s="14" t="s">
        <v>5</v>
      </c>
    </row>
    <row r="3" spans="1:16" s="25" customFormat="1" ht="43.5" x14ac:dyDescent="0.5">
      <c r="A3" s="15" t="s">
        <v>6</v>
      </c>
      <c r="B3" s="16" t="s">
        <v>7</v>
      </c>
      <c r="C3" s="17" t="s">
        <v>8</v>
      </c>
      <c r="D3" s="18" t="s">
        <v>9</v>
      </c>
      <c r="E3" s="19" t="s">
        <v>0</v>
      </c>
      <c r="F3" s="20" t="s">
        <v>10</v>
      </c>
      <c r="G3" s="20" t="s">
        <v>11</v>
      </c>
      <c r="H3" s="21" t="s">
        <v>12</v>
      </c>
      <c r="I3" s="16" t="s">
        <v>13</v>
      </c>
      <c r="J3" s="20" t="s">
        <v>14</v>
      </c>
      <c r="K3" s="20" t="s">
        <v>11</v>
      </c>
      <c r="L3" s="22" t="s">
        <v>12</v>
      </c>
      <c r="M3" s="23" t="s">
        <v>15</v>
      </c>
      <c r="N3" s="24" t="s">
        <v>16</v>
      </c>
      <c r="O3" s="24" t="s">
        <v>17</v>
      </c>
    </row>
    <row r="4" spans="1:16" ht="24" customHeight="1" x14ac:dyDescent="0.5">
      <c r="A4" s="26" t="s">
        <v>18</v>
      </c>
      <c r="B4" s="27"/>
      <c r="C4" s="28"/>
      <c r="D4" s="29"/>
      <c r="E4" s="30"/>
      <c r="F4" s="31"/>
      <c r="G4" s="31"/>
      <c r="H4" s="31"/>
      <c r="I4" s="27"/>
      <c r="J4" s="31"/>
      <c r="K4" s="31"/>
      <c r="L4" s="32"/>
      <c r="M4" s="30"/>
      <c r="N4" s="31"/>
      <c r="O4" s="31"/>
    </row>
    <row r="5" spans="1:16" s="47" customFormat="1" x14ac:dyDescent="0.55000000000000004">
      <c r="A5" s="33" t="s">
        <v>1</v>
      </c>
      <c r="B5" s="34">
        <f>+B6+B7</f>
        <v>15865924695.630001</v>
      </c>
      <c r="C5" s="35"/>
      <c r="D5" s="36">
        <f t="shared" ref="D5" si="0">+D6+D7</f>
        <v>937950629.16999996</v>
      </c>
      <c r="E5" s="37">
        <f>+E6+E7</f>
        <v>6765544437.29</v>
      </c>
      <c r="F5" s="38">
        <f>+E5*100/B5</f>
        <v>42.641980011120651</v>
      </c>
      <c r="G5" s="39">
        <v>32</v>
      </c>
      <c r="H5" s="40">
        <f>+F5-G5</f>
        <v>10.641980011120651</v>
      </c>
      <c r="I5" s="41">
        <f>+D5+E5</f>
        <v>7703495066.46</v>
      </c>
      <c r="J5" s="42">
        <f>+I5*100/B5</f>
        <v>48.553710005832791</v>
      </c>
      <c r="K5" s="42">
        <v>34.08</v>
      </c>
      <c r="L5" s="43">
        <f>+J5-K5</f>
        <v>14.473710005832793</v>
      </c>
      <c r="M5" s="44">
        <f>+B5-I5</f>
        <v>8162429629.170001</v>
      </c>
      <c r="N5" s="45">
        <v>2</v>
      </c>
      <c r="O5" s="45">
        <v>5</v>
      </c>
      <c r="P5" s="46"/>
    </row>
    <row r="6" spans="1:16" x14ac:dyDescent="0.55000000000000004">
      <c r="A6" s="48" t="s">
        <v>2</v>
      </c>
      <c r="B6" s="49">
        <v>7623287309.5600004</v>
      </c>
      <c r="C6" s="50"/>
      <c r="D6" s="51">
        <v>38974361.490000002</v>
      </c>
      <c r="E6" s="52">
        <v>5208023515.3299999</v>
      </c>
      <c r="F6" s="38">
        <f>+E6*100/B6</f>
        <v>68.317292840306123</v>
      </c>
      <c r="G6" s="53">
        <v>35</v>
      </c>
      <c r="H6" s="40">
        <f>+F6-G6</f>
        <v>33.317292840306123</v>
      </c>
      <c r="I6" s="41">
        <f t="shared" ref="I6:I7" si="1">+D6+E6</f>
        <v>5246997876.8199997</v>
      </c>
      <c r="J6" s="42">
        <f t="shared" ref="J6:J7" si="2">+I6*100/B6</f>
        <v>68.828546842777271</v>
      </c>
      <c r="K6" s="54">
        <v>35.33</v>
      </c>
      <c r="L6" s="43">
        <f t="shared" ref="L6:L7" si="3">+J6-K6</f>
        <v>33.498546842777273</v>
      </c>
      <c r="M6" s="44">
        <f t="shared" ref="M6:M7" si="4">+B6-I6</f>
        <v>2376289432.7400007</v>
      </c>
      <c r="N6" s="55"/>
      <c r="O6" s="55"/>
    </row>
    <row r="7" spans="1:16" x14ac:dyDescent="0.55000000000000004">
      <c r="A7" s="48" t="s">
        <v>3</v>
      </c>
      <c r="B7" s="49">
        <v>8242637386.0699997</v>
      </c>
      <c r="C7" s="56"/>
      <c r="D7" s="51">
        <v>898976267.67999995</v>
      </c>
      <c r="E7" s="52">
        <v>1557520921.96</v>
      </c>
      <c r="F7" s="38">
        <f>+E7*100/B7</f>
        <v>18.895904902867613</v>
      </c>
      <c r="G7" s="53">
        <v>19</v>
      </c>
      <c r="H7" s="57">
        <f t="shared" ref="H7" si="5">+F7-G7</f>
        <v>-0.10409509713238663</v>
      </c>
      <c r="I7" s="41">
        <f t="shared" si="1"/>
        <v>2456497189.6399999</v>
      </c>
      <c r="J7" s="42">
        <f t="shared" si="2"/>
        <v>29.802320235407461</v>
      </c>
      <c r="K7" s="54">
        <v>28.96</v>
      </c>
      <c r="L7" s="43">
        <f t="shared" si="3"/>
        <v>0.84232023540745971</v>
      </c>
      <c r="M7" s="44">
        <f t="shared" si="4"/>
        <v>5786140196.4300003</v>
      </c>
      <c r="N7" s="55">
        <v>3</v>
      </c>
      <c r="O7" s="55">
        <v>14</v>
      </c>
    </row>
    <row r="8" spans="1:16" s="63" customFormat="1" ht="21" customHeight="1" x14ac:dyDescent="0.55000000000000004">
      <c r="A8" s="58" t="s">
        <v>20</v>
      </c>
      <c r="B8" s="30"/>
      <c r="C8" s="31"/>
      <c r="D8" s="30"/>
      <c r="E8" s="30"/>
      <c r="F8" s="31"/>
      <c r="G8" s="31"/>
      <c r="H8" s="59"/>
      <c r="I8" s="60"/>
      <c r="J8" s="31"/>
      <c r="K8" s="31"/>
      <c r="L8" s="31"/>
      <c r="M8" s="30"/>
      <c r="N8" s="61"/>
      <c r="O8" s="62"/>
    </row>
    <row r="9" spans="1:16" s="72" customFormat="1" x14ac:dyDescent="0.55000000000000004">
      <c r="A9" s="64" t="s">
        <v>1</v>
      </c>
      <c r="B9" s="41">
        <f>+B10+B15</f>
        <v>3197715226.6099997</v>
      </c>
      <c r="C9" s="65">
        <f>+C10+C15</f>
        <v>137825.83000000002</v>
      </c>
      <c r="D9" s="66">
        <f>+D10+D15</f>
        <v>19055724.869999997</v>
      </c>
      <c r="E9" s="67">
        <f>+E10+E15</f>
        <v>2955610059.98</v>
      </c>
      <c r="F9" s="68">
        <f t="shared" ref="F9:F17" si="6">+E9*100/B9</f>
        <v>92.42880777452271</v>
      </c>
      <c r="G9" s="68"/>
      <c r="H9" s="69"/>
      <c r="I9" s="41">
        <f t="shared" ref="I9:I17" si="7">+C9+D9+E9</f>
        <v>2974803610.6799998</v>
      </c>
      <c r="J9" s="42">
        <f t="shared" ref="J9:J15" si="8">+I9*100/B9</f>
        <v>93.029034790996221</v>
      </c>
      <c r="K9" s="42"/>
      <c r="L9" s="70"/>
      <c r="M9" s="44">
        <f>+M10+M15</f>
        <v>222911615.92999983</v>
      </c>
      <c r="N9" s="71"/>
      <c r="O9" s="71"/>
    </row>
    <row r="10" spans="1:16" s="78" customFormat="1" x14ac:dyDescent="0.55000000000000004">
      <c r="A10" s="73" t="s">
        <v>21</v>
      </c>
      <c r="B10" s="41">
        <f>+SUM(B11:B14)</f>
        <v>2660230304.4299998</v>
      </c>
      <c r="C10" s="65"/>
      <c r="D10" s="66">
        <f t="shared" ref="D10:E10" si="9">+SUM(D11:D14)</f>
        <v>19055724.869999997</v>
      </c>
      <c r="E10" s="67">
        <f t="shared" si="9"/>
        <v>2424712190.1599998</v>
      </c>
      <c r="F10" s="74">
        <f>+E10*100/B10</f>
        <v>91.146702077718658</v>
      </c>
      <c r="G10" s="68"/>
      <c r="H10" s="75"/>
      <c r="I10" s="41">
        <f>+SUM(I11:I14)</f>
        <v>2443767915.0300002</v>
      </c>
      <c r="J10" s="68">
        <f t="shared" si="8"/>
        <v>91.863020692624573</v>
      </c>
      <c r="K10" s="68"/>
      <c r="L10" s="76"/>
      <c r="M10" s="44">
        <f>+SUM(M11:M14)</f>
        <v>216462389.39999986</v>
      </c>
      <c r="N10" s="77"/>
      <c r="O10" s="77"/>
    </row>
    <row r="11" spans="1:16" s="89" customFormat="1" x14ac:dyDescent="0.55000000000000004">
      <c r="A11" s="79" t="s">
        <v>22</v>
      </c>
      <c r="B11" s="80">
        <v>24020888.32</v>
      </c>
      <c r="C11" s="81"/>
      <c r="D11" s="82">
        <v>0</v>
      </c>
      <c r="E11" s="83">
        <v>24020888.32</v>
      </c>
      <c r="F11" s="84">
        <f t="shared" si="6"/>
        <v>100</v>
      </c>
      <c r="G11" s="84"/>
      <c r="H11" s="85"/>
      <c r="I11" s="80">
        <f t="shared" si="7"/>
        <v>24020888.32</v>
      </c>
      <c r="J11" s="84">
        <f t="shared" si="8"/>
        <v>100</v>
      </c>
      <c r="K11" s="84"/>
      <c r="L11" s="86"/>
      <c r="M11" s="87">
        <f>+B11-I11</f>
        <v>0</v>
      </c>
      <c r="N11" s="88"/>
      <c r="O11" s="88"/>
    </row>
    <row r="12" spans="1:16" s="89" customFormat="1" x14ac:dyDescent="0.55000000000000004">
      <c r="A12" s="79" t="s">
        <v>23</v>
      </c>
      <c r="B12" s="80">
        <v>1772436259.27</v>
      </c>
      <c r="C12" s="81"/>
      <c r="D12" s="82">
        <v>1059233.3999999999</v>
      </c>
      <c r="E12" s="83">
        <v>1701880930.48</v>
      </c>
      <c r="F12" s="84">
        <f t="shared" si="6"/>
        <v>96.019302334795441</v>
      </c>
      <c r="G12" s="84"/>
      <c r="H12" s="85"/>
      <c r="I12" s="80">
        <f t="shared" si="7"/>
        <v>1702940163.8800001</v>
      </c>
      <c r="J12" s="84">
        <f t="shared" si="8"/>
        <v>96.079063773011342</v>
      </c>
      <c r="K12" s="84"/>
      <c r="L12" s="86"/>
      <c r="M12" s="87">
        <f>+B12-I12</f>
        <v>69496095.389999866</v>
      </c>
      <c r="N12" s="88"/>
      <c r="O12" s="88"/>
    </row>
    <row r="13" spans="1:16" s="89" customFormat="1" x14ac:dyDescent="0.55000000000000004">
      <c r="A13" s="79" t="s">
        <v>24</v>
      </c>
      <c r="B13" s="90">
        <v>692473188.84000003</v>
      </c>
      <c r="C13" s="81"/>
      <c r="D13" s="91">
        <v>17996491.469999999</v>
      </c>
      <c r="E13" s="90">
        <v>557162308.36000001</v>
      </c>
      <c r="F13" s="84">
        <f t="shared" si="6"/>
        <v>80.459766145362721</v>
      </c>
      <c r="G13" s="84"/>
      <c r="H13" s="85"/>
      <c r="I13" s="80">
        <f t="shared" si="7"/>
        <v>575158799.83000004</v>
      </c>
      <c r="J13" s="84">
        <f t="shared" si="8"/>
        <v>83.058638095935564</v>
      </c>
      <c r="K13" s="84"/>
      <c r="L13" s="86"/>
      <c r="M13" s="87">
        <f>+B13-I13</f>
        <v>117314389.00999999</v>
      </c>
      <c r="N13" s="88"/>
      <c r="O13" s="88"/>
    </row>
    <row r="14" spans="1:16" s="89" customFormat="1" x14ac:dyDescent="0.55000000000000004">
      <c r="A14" s="79" t="s">
        <v>25</v>
      </c>
      <c r="B14" s="90">
        <v>171299968</v>
      </c>
      <c r="C14" s="81"/>
      <c r="D14" s="91">
        <v>0</v>
      </c>
      <c r="E14" s="92">
        <v>141648063</v>
      </c>
      <c r="F14" s="84">
        <f t="shared" si="6"/>
        <v>82.69006973778302</v>
      </c>
      <c r="G14" s="84"/>
      <c r="H14" s="85"/>
      <c r="I14" s="80">
        <f t="shared" si="7"/>
        <v>141648063</v>
      </c>
      <c r="J14" s="84">
        <f t="shared" si="8"/>
        <v>82.69006973778302</v>
      </c>
      <c r="K14" s="84"/>
      <c r="L14" s="86"/>
      <c r="M14" s="87">
        <f>+B14-I14</f>
        <v>29651905</v>
      </c>
      <c r="N14" s="88"/>
      <c r="O14" s="88"/>
    </row>
    <row r="15" spans="1:16" s="78" customFormat="1" x14ac:dyDescent="0.55000000000000004">
      <c r="A15" s="73" t="s">
        <v>26</v>
      </c>
      <c r="B15" s="41">
        <f>+B16+B17</f>
        <v>537484922.17999995</v>
      </c>
      <c r="C15" s="65">
        <f>+C16+C17</f>
        <v>137825.83000000002</v>
      </c>
      <c r="D15" s="66">
        <f>+D16+D17</f>
        <v>0</v>
      </c>
      <c r="E15" s="67">
        <f>+E16+E17</f>
        <v>530897869.81999999</v>
      </c>
      <c r="F15" s="68">
        <f t="shared" si="6"/>
        <v>98.774467508170588</v>
      </c>
      <c r="G15" s="68"/>
      <c r="H15" s="76"/>
      <c r="I15" s="41">
        <f>+I16+I17+I18</f>
        <v>531035695.64999998</v>
      </c>
      <c r="J15" s="42">
        <f t="shared" si="8"/>
        <v>98.800110242378082</v>
      </c>
      <c r="K15" s="42"/>
      <c r="L15" s="93"/>
      <c r="M15" s="44">
        <f>+M16+M17</f>
        <v>6449226.5299999714</v>
      </c>
      <c r="N15" s="77"/>
      <c r="O15" s="77"/>
    </row>
    <row r="16" spans="1:16" s="96" customFormat="1" x14ac:dyDescent="0.55000000000000004">
      <c r="A16" s="79" t="s">
        <v>23</v>
      </c>
      <c r="B16" s="80">
        <v>384191433.42999995</v>
      </c>
      <c r="C16" s="81">
        <v>55485.83</v>
      </c>
      <c r="D16" s="82">
        <v>0</v>
      </c>
      <c r="E16" s="94">
        <v>379138167.19999999</v>
      </c>
      <c r="F16" s="84">
        <f t="shared" si="6"/>
        <v>98.684700961475073</v>
      </c>
      <c r="G16" s="84"/>
      <c r="H16" s="86"/>
      <c r="I16" s="41">
        <f t="shared" si="7"/>
        <v>379193653.02999997</v>
      </c>
      <c r="J16" s="54">
        <f>+I16*100/B16</f>
        <v>98.699143196562048</v>
      </c>
      <c r="K16" s="54"/>
      <c r="L16" s="95"/>
      <c r="M16" s="87">
        <f>+B16-I16</f>
        <v>4997780.3999999762</v>
      </c>
      <c r="N16" s="88"/>
      <c r="O16" s="88"/>
    </row>
    <row r="17" spans="1:15" s="96" customFormat="1" x14ac:dyDescent="0.55000000000000004">
      <c r="A17" s="79" t="s">
        <v>24</v>
      </c>
      <c r="B17" s="80">
        <v>153293488.75</v>
      </c>
      <c r="C17" s="81">
        <v>82340</v>
      </c>
      <c r="D17" s="82">
        <v>0</v>
      </c>
      <c r="E17" s="94">
        <v>151759702.62</v>
      </c>
      <c r="F17" s="84">
        <f t="shared" si="6"/>
        <v>98.999444697549166</v>
      </c>
      <c r="G17" s="84"/>
      <c r="H17" s="86"/>
      <c r="I17" s="41">
        <f t="shared" si="7"/>
        <v>151842042.62</v>
      </c>
      <c r="J17" s="54">
        <f>+I17*100/B17</f>
        <v>99.053158655442246</v>
      </c>
      <c r="K17" s="54"/>
      <c r="L17" s="95"/>
      <c r="M17" s="87">
        <f>+B17-I17</f>
        <v>1451446.1299999952</v>
      </c>
      <c r="N17" s="88"/>
      <c r="O17" s="88"/>
    </row>
    <row r="18" spans="1:15" s="104" customFormat="1" ht="9.75" hidden="1" customHeight="1" x14ac:dyDescent="0.55000000000000004">
      <c r="A18" s="97"/>
      <c r="B18" s="80"/>
      <c r="C18" s="98"/>
      <c r="D18" s="82"/>
      <c r="E18" s="94"/>
      <c r="F18" s="99"/>
      <c r="G18" s="99"/>
      <c r="H18" s="100"/>
      <c r="I18" s="80"/>
      <c r="J18" s="54"/>
      <c r="K18" s="54"/>
      <c r="L18" s="101"/>
      <c r="M18" s="102"/>
      <c r="N18" s="103"/>
      <c r="O18" s="103"/>
    </row>
    <row r="19" spans="1:15" s="112" customFormat="1" ht="42" hidden="1" customHeight="1" x14ac:dyDescent="0.55000000000000004">
      <c r="A19" s="106" t="s">
        <v>27</v>
      </c>
      <c r="B19" s="107"/>
      <c r="C19" s="108"/>
      <c r="D19" s="109"/>
      <c r="E19" s="110"/>
      <c r="F19" s="53"/>
      <c r="G19" s="53"/>
      <c r="H19" s="111"/>
      <c r="I19" s="80"/>
      <c r="J19" s="54"/>
      <c r="K19" s="54"/>
      <c r="L19" s="101"/>
      <c r="M19" s="102"/>
      <c r="N19" s="105"/>
      <c r="O19" s="105"/>
    </row>
    <row r="20" spans="1:15" s="122" customFormat="1" x14ac:dyDescent="0.55000000000000004">
      <c r="A20" s="26" t="s">
        <v>38</v>
      </c>
      <c r="B20" s="113"/>
      <c r="C20" s="114"/>
      <c r="D20" s="115"/>
      <c r="E20" s="116"/>
      <c r="F20" s="117"/>
      <c r="G20" s="117"/>
      <c r="H20" s="118"/>
      <c r="I20" s="119"/>
      <c r="J20" s="117"/>
      <c r="K20" s="117"/>
      <c r="L20" s="120"/>
      <c r="M20" s="116"/>
      <c r="N20" s="117"/>
      <c r="O20" s="121"/>
    </row>
    <row r="21" spans="1:15" s="122" customFormat="1" ht="65.25" x14ac:dyDescent="0.55000000000000004">
      <c r="A21" s="123" t="s">
        <v>6</v>
      </c>
      <c r="B21" s="19" t="s">
        <v>7</v>
      </c>
      <c r="C21" s="17" t="s">
        <v>28</v>
      </c>
      <c r="D21" s="18" t="s">
        <v>29</v>
      </c>
      <c r="E21" s="19" t="s">
        <v>0</v>
      </c>
      <c r="F21" s="20" t="s">
        <v>10</v>
      </c>
      <c r="G21" s="20"/>
      <c r="H21" s="124"/>
      <c r="I21" s="16" t="s">
        <v>19</v>
      </c>
      <c r="J21" s="20" t="s">
        <v>14</v>
      </c>
      <c r="K21" s="20"/>
      <c r="L21" s="22"/>
      <c r="M21" s="23" t="s">
        <v>30</v>
      </c>
      <c r="N21" s="125" t="s">
        <v>31</v>
      </c>
      <c r="O21" s="121"/>
    </row>
    <row r="22" spans="1:15" s="137" customFormat="1" ht="25.5" customHeight="1" x14ac:dyDescent="0.2">
      <c r="A22" s="126" t="s">
        <v>32</v>
      </c>
      <c r="B22" s="127">
        <v>1556113351.1200001</v>
      </c>
      <c r="C22" s="128">
        <v>266465541.98999998</v>
      </c>
      <c r="D22" s="129">
        <v>973450762.29999995</v>
      </c>
      <c r="E22" s="130">
        <v>315941861.85000002</v>
      </c>
      <c r="F22" s="131">
        <f>+E22*100/B22</f>
        <v>20.303267857871884</v>
      </c>
      <c r="G22" s="131"/>
      <c r="H22" s="132"/>
      <c r="I22" s="133">
        <f>+D22+E22</f>
        <v>1289392624.1500001</v>
      </c>
      <c r="J22" s="53">
        <f>+I22*100/B22</f>
        <v>82.85981372899154</v>
      </c>
      <c r="K22" s="53"/>
      <c r="L22" s="134"/>
      <c r="M22" s="102">
        <v>255184.97999999998</v>
      </c>
      <c r="N22" s="135">
        <f>+M22+C22+D22</f>
        <v>1240171489.27</v>
      </c>
      <c r="O22" s="136"/>
    </row>
    <row r="23" spans="1:15" s="5" customFormat="1" ht="11.25" hidden="1" customHeight="1" x14ac:dyDescent="0.55000000000000004">
      <c r="B23" s="138"/>
      <c r="C23" s="139"/>
      <c r="D23" s="140"/>
      <c r="E23" s="141"/>
      <c r="F23" s="142"/>
      <c r="G23" s="143"/>
      <c r="H23" s="144"/>
      <c r="I23" s="145"/>
      <c r="J23" s="146"/>
      <c r="K23" s="147"/>
      <c r="L23" s="148"/>
      <c r="M23" s="6"/>
      <c r="N23" s="4"/>
      <c r="O23" s="4"/>
    </row>
    <row r="24" spans="1:15" s="112" customFormat="1" ht="21" hidden="1" customHeight="1" x14ac:dyDescent="0.55000000000000004">
      <c r="A24" s="149" t="s">
        <v>33</v>
      </c>
      <c r="B24" s="138"/>
      <c r="C24" s="139"/>
      <c r="D24" s="140"/>
      <c r="E24" s="141"/>
      <c r="F24" s="142"/>
      <c r="G24" s="143"/>
      <c r="H24" s="144"/>
      <c r="I24" s="150"/>
      <c r="J24" s="151"/>
      <c r="K24" s="146"/>
      <c r="L24" s="152"/>
      <c r="M24" s="153"/>
      <c r="N24" s="154"/>
      <c r="O24" s="154"/>
    </row>
    <row r="25" spans="1:15" s="112" customFormat="1" ht="21" hidden="1" customHeight="1" x14ac:dyDescent="0.55000000000000004">
      <c r="A25" s="155" t="s">
        <v>34</v>
      </c>
      <c r="B25" s="107"/>
      <c r="C25" s="156"/>
      <c r="D25" s="109"/>
      <c r="E25" s="110"/>
      <c r="F25" s="53"/>
      <c r="G25" s="157"/>
      <c r="H25" s="158"/>
      <c r="I25" s="159"/>
      <c r="J25" s="160"/>
      <c r="K25" s="161"/>
      <c r="L25" s="162"/>
      <c r="M25" s="163"/>
      <c r="N25" s="164"/>
      <c r="O25" s="164"/>
    </row>
    <row r="26" spans="1:15" s="154" customFormat="1" ht="21" hidden="1" customHeight="1" x14ac:dyDescent="0.55000000000000004">
      <c r="A26" s="165" t="s">
        <v>1</v>
      </c>
      <c r="B26" s="166">
        <f>+B27+B28</f>
        <v>88.126599999999996</v>
      </c>
      <c r="C26" s="167"/>
      <c r="D26" s="168">
        <f>+D27+D28</f>
        <v>65.132317</v>
      </c>
      <c r="E26" s="169">
        <f>+E27+E28</f>
        <v>17.083368100000001</v>
      </c>
      <c r="F26" s="53">
        <f>+E26*100/B26</f>
        <v>19.385030285974953</v>
      </c>
      <c r="G26" s="53">
        <v>93</v>
      </c>
      <c r="H26" s="111">
        <f>+F26-G26</f>
        <v>-73.614969714025051</v>
      </c>
      <c r="I26" s="170">
        <f>+D26+E26</f>
        <v>82.215685100000002</v>
      </c>
      <c r="J26" s="54">
        <f>+I26*100/B26</f>
        <v>93.292700614797369</v>
      </c>
      <c r="K26" s="54">
        <v>100</v>
      </c>
      <c r="L26" s="171">
        <f>+J26-K26</f>
        <v>-6.7072993852026315</v>
      </c>
      <c r="M26" s="172">
        <f>+B26-I26</f>
        <v>5.9109148999999945</v>
      </c>
      <c r="N26" s="164"/>
      <c r="O26" s="164"/>
    </row>
    <row r="27" spans="1:15" s="154" customFormat="1" ht="21" hidden="1" customHeight="1" x14ac:dyDescent="0.55000000000000004">
      <c r="A27" s="165" t="s">
        <v>2</v>
      </c>
      <c r="B27" s="173">
        <v>22.302499999999998</v>
      </c>
      <c r="C27" s="167"/>
      <c r="D27" s="174">
        <v>6.3451380000000004</v>
      </c>
      <c r="E27" s="175">
        <v>10.370555100000001</v>
      </c>
      <c r="F27" s="53">
        <f>+E27*100/B27</f>
        <v>46.499518439636823</v>
      </c>
      <c r="G27" s="53">
        <v>98</v>
      </c>
      <c r="H27" s="111">
        <f>+F27-G27</f>
        <v>-51.500481560363177</v>
      </c>
      <c r="I27" s="170">
        <f t="shared" ref="I27:I32" si="10">+D27+E27</f>
        <v>16.715693100000003</v>
      </c>
      <c r="J27" s="54">
        <f t="shared" ref="J27:J32" si="11">+I27*100/B27</f>
        <v>74.949862571460613</v>
      </c>
      <c r="K27" s="54">
        <v>100</v>
      </c>
      <c r="L27" s="171">
        <f>+J27-K27</f>
        <v>-25.050137428539387</v>
      </c>
      <c r="M27" s="172">
        <f>+B27-I27</f>
        <v>5.5868068999999956</v>
      </c>
      <c r="N27" s="164"/>
      <c r="O27" s="164"/>
    </row>
    <row r="28" spans="1:15" s="154" customFormat="1" ht="21" hidden="1" customHeight="1" x14ac:dyDescent="0.55000000000000004">
      <c r="A28" s="165" t="s">
        <v>3</v>
      </c>
      <c r="B28" s="173">
        <v>65.824100000000001</v>
      </c>
      <c r="C28" s="176"/>
      <c r="D28" s="174">
        <v>58.787179000000002</v>
      </c>
      <c r="E28" s="175">
        <v>6.7128129999999997</v>
      </c>
      <c r="F28" s="53">
        <f>+E28*100/B28</f>
        <v>10.198108291643942</v>
      </c>
      <c r="G28" s="53">
        <v>75</v>
      </c>
      <c r="H28" s="111">
        <f>+F28-G28</f>
        <v>-64.801891708356052</v>
      </c>
      <c r="I28" s="170">
        <f t="shared" si="10"/>
        <v>65.499992000000006</v>
      </c>
      <c r="J28" s="54">
        <f t="shared" si="11"/>
        <v>99.507614992077364</v>
      </c>
      <c r="K28" s="54">
        <v>100</v>
      </c>
      <c r="L28" s="171">
        <f>+J28-K28</f>
        <v>-0.49238500792263551</v>
      </c>
      <c r="M28" s="172">
        <f>+B28-I28</f>
        <v>0.3241079999999954</v>
      </c>
      <c r="N28" s="164"/>
      <c r="O28" s="164"/>
    </row>
    <row r="29" spans="1:15" s="112" customFormat="1" ht="21" hidden="1" customHeight="1" x14ac:dyDescent="0.55000000000000004">
      <c r="A29" s="155" t="s">
        <v>35</v>
      </c>
      <c r="B29" s="107"/>
      <c r="C29" s="156"/>
      <c r="D29" s="109"/>
      <c r="E29" s="110"/>
      <c r="F29" s="53"/>
      <c r="G29" s="157"/>
      <c r="H29" s="158"/>
      <c r="I29" s="170">
        <f t="shared" si="10"/>
        <v>0</v>
      </c>
      <c r="J29" s="54"/>
      <c r="K29" s="161"/>
      <c r="L29" s="162"/>
      <c r="M29" s="177"/>
      <c r="N29" s="164"/>
      <c r="O29" s="164"/>
    </row>
    <row r="30" spans="1:15" s="154" customFormat="1" ht="21" hidden="1" customHeight="1" x14ac:dyDescent="0.55000000000000004">
      <c r="A30" s="165" t="s">
        <v>1</v>
      </c>
      <c r="B30" s="166">
        <f>+B31+B32</f>
        <v>302.51709999999997</v>
      </c>
      <c r="C30" s="167"/>
      <c r="D30" s="168">
        <f>+D31+D32</f>
        <v>81.666079309999986</v>
      </c>
      <c r="E30" s="110">
        <f>+E31+E32</f>
        <v>184.51526587999999</v>
      </c>
      <c r="F30" s="53">
        <f>+E30*100/B30</f>
        <v>60.993334221437394</v>
      </c>
      <c r="G30" s="53">
        <v>93</v>
      </c>
      <c r="H30" s="111">
        <f>+F30-G30</f>
        <v>-32.006665778562606</v>
      </c>
      <c r="I30" s="170">
        <f>+I31+I32</f>
        <v>266.18134519</v>
      </c>
      <c r="J30" s="54">
        <f t="shared" si="11"/>
        <v>87.988859204983797</v>
      </c>
      <c r="K30" s="54">
        <v>100</v>
      </c>
      <c r="L30" s="171">
        <f>+J30-K30</f>
        <v>-12.011140795016203</v>
      </c>
      <c r="M30" s="172">
        <f>+B30-I30</f>
        <v>36.335754809999969</v>
      </c>
      <c r="N30" s="164"/>
      <c r="O30" s="164"/>
    </row>
    <row r="31" spans="1:15" s="154" customFormat="1" ht="21" hidden="1" customHeight="1" x14ac:dyDescent="0.55000000000000004">
      <c r="A31" s="165" t="s">
        <v>2</v>
      </c>
      <c r="B31" s="173">
        <v>31.181699999999999</v>
      </c>
      <c r="C31" s="176"/>
      <c r="D31" s="174">
        <v>2.63656194</v>
      </c>
      <c r="E31" s="178">
        <v>16.719158759999999</v>
      </c>
      <c r="F31" s="53">
        <f>+E31*100/B31</f>
        <v>53.618496618208759</v>
      </c>
      <c r="G31" s="53">
        <v>98</v>
      </c>
      <c r="H31" s="111">
        <f>+F31-G31</f>
        <v>-44.381503381791241</v>
      </c>
      <c r="I31" s="170">
        <f>+D31+E31</f>
        <v>19.355720699999999</v>
      </c>
      <c r="J31" s="54">
        <f t="shared" si="11"/>
        <v>62.073975120022318</v>
      </c>
      <c r="K31" s="54">
        <v>100</v>
      </c>
      <c r="L31" s="171">
        <f>+J31-K31</f>
        <v>-37.926024879977682</v>
      </c>
      <c r="M31" s="172">
        <f>+B31-I31</f>
        <v>11.8259793</v>
      </c>
      <c r="N31" s="164"/>
      <c r="O31" s="164"/>
    </row>
    <row r="32" spans="1:15" s="154" customFormat="1" ht="21" hidden="1" customHeight="1" x14ac:dyDescent="0.55000000000000004">
      <c r="A32" s="165" t="s">
        <v>3</v>
      </c>
      <c r="B32" s="173">
        <v>271.33539999999999</v>
      </c>
      <c r="C32" s="176"/>
      <c r="D32" s="174">
        <v>79.029517369999994</v>
      </c>
      <c r="E32" s="178">
        <v>167.79610711999999</v>
      </c>
      <c r="F32" s="53">
        <f>+E32*100/B32</f>
        <v>61.840846096749623</v>
      </c>
      <c r="G32" s="53">
        <v>75</v>
      </c>
      <c r="H32" s="111">
        <f>+F32-G32</f>
        <v>-13.159153903250377</v>
      </c>
      <c r="I32" s="170">
        <f t="shared" si="10"/>
        <v>246.82562449</v>
      </c>
      <c r="J32" s="54">
        <f t="shared" si="11"/>
        <v>90.966982004559682</v>
      </c>
      <c r="K32" s="54">
        <v>100</v>
      </c>
      <c r="L32" s="171">
        <f>+J32-K32</f>
        <v>-9.0330179954403178</v>
      </c>
      <c r="M32" s="172">
        <f>+B32-I32</f>
        <v>24.509775509999997</v>
      </c>
      <c r="N32" s="164"/>
      <c r="O32" s="164"/>
    </row>
    <row r="33" spans="1:15" s="180" customFormat="1" x14ac:dyDescent="0.4">
      <c r="A33" s="179" t="s">
        <v>36</v>
      </c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</row>
    <row r="34" spans="1:15" s="180" customFormat="1" ht="23.25" customHeight="1" x14ac:dyDescent="0.55000000000000004">
      <c r="A34" s="181" t="s">
        <v>37</v>
      </c>
      <c r="B34" s="182"/>
      <c r="C34" s="183"/>
      <c r="D34" s="182"/>
      <c r="E34" s="184"/>
      <c r="F34" s="185"/>
      <c r="G34" s="186"/>
      <c r="H34" s="186"/>
      <c r="I34" s="186"/>
      <c r="J34" s="186"/>
      <c r="K34" s="186"/>
      <c r="L34" s="187"/>
      <c r="M34" s="184"/>
    </row>
  </sheetData>
  <mergeCells count="2">
    <mergeCell ref="A33:O33"/>
    <mergeCell ref="A1:M1"/>
  </mergeCells>
  <pageMargins left="0.51181102362204722" right="0.19685039370078741" top="0.8" bottom="0.16" header="0.31496062992125984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66  30พย65</vt:lpstr>
      <vt:lpstr>'เป้าหมายปี 66  30พย65'!Print_Area</vt:lpstr>
      <vt:lpstr>'เป้าหมายปี 66  30พย65'!Print_Titles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2022-12-13T03:21:51Z</cp:lastPrinted>
  <dcterms:created xsi:type="dcterms:W3CDTF">2022-12-13T03:19:05Z</dcterms:created>
  <dcterms:modified xsi:type="dcterms:W3CDTF">2022-12-13T03:22:31Z</dcterms:modified>
</cp:coreProperties>
</file>