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esktop\"/>
    </mc:Choice>
  </mc:AlternateContent>
  <bookViews>
    <workbookView xWindow="0" yWindow="0" windowWidth="19200" windowHeight="11640"/>
  </bookViews>
  <sheets>
    <sheet name="ใช้จ่าย 30.09.65 ปรับ19.10.65" sheetId="1" r:id="rId1"/>
  </sheets>
  <definedNames>
    <definedName name="_xlnm.Print_Area" localSheetId="0">'ใช้จ่าย 30.09.65 ปรับ19.10.65'!$A$1:$O$39</definedName>
    <definedName name="_xlnm.Print_Titles" localSheetId="0">'ใช้จ่าย 30.09.65 ปรับ19.10.65'!$8:$9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M37" i="1" s="1"/>
  <c r="F37" i="1"/>
  <c r="H37" i="1" s="1"/>
  <c r="R36" i="1"/>
  <c r="I36" i="1"/>
  <c r="J36" i="1" s="1"/>
  <c r="Q36" i="1" s="1"/>
  <c r="F36" i="1"/>
  <c r="H36" i="1" s="1"/>
  <c r="E35" i="1"/>
  <c r="F35" i="1" s="1"/>
  <c r="D35" i="1"/>
  <c r="B35" i="1"/>
  <c r="R34" i="1"/>
  <c r="Q34" i="1"/>
  <c r="I34" i="1"/>
  <c r="I33" i="1"/>
  <c r="F33" i="1"/>
  <c r="R33" i="1" s="1"/>
  <c r="I32" i="1"/>
  <c r="H32" i="1"/>
  <c r="F32" i="1"/>
  <c r="R32" i="1" s="1"/>
  <c r="E31" i="1"/>
  <c r="D31" i="1"/>
  <c r="I31" i="1" s="1"/>
  <c r="J31" i="1" s="1"/>
  <c r="B31" i="1"/>
  <c r="N27" i="1"/>
  <c r="I27" i="1"/>
  <c r="J27" i="1" s="1"/>
  <c r="F27" i="1"/>
  <c r="I22" i="1"/>
  <c r="M22" i="1" s="1"/>
  <c r="F22" i="1"/>
  <c r="I21" i="1"/>
  <c r="F21" i="1"/>
  <c r="E20" i="1"/>
  <c r="D20" i="1"/>
  <c r="C20" i="1"/>
  <c r="B20" i="1"/>
  <c r="I19" i="1"/>
  <c r="M19" i="1" s="1"/>
  <c r="F19" i="1"/>
  <c r="I18" i="1"/>
  <c r="F18" i="1"/>
  <c r="I17" i="1"/>
  <c r="M17" i="1" s="1"/>
  <c r="F17" i="1"/>
  <c r="E16" i="1"/>
  <c r="F16" i="1" s="1"/>
  <c r="D16" i="1"/>
  <c r="C16" i="1"/>
  <c r="B16" i="1"/>
  <c r="E15" i="1"/>
  <c r="W13" i="1"/>
  <c r="X13" i="1" s="1"/>
  <c r="T13" i="1"/>
  <c r="U13" i="1" s="1"/>
  <c r="I13" i="1"/>
  <c r="M13" i="1" s="1"/>
  <c r="F13" i="1"/>
  <c r="H13" i="1" s="1"/>
  <c r="W12" i="1"/>
  <c r="X12" i="1" s="1"/>
  <c r="T12" i="1"/>
  <c r="U12" i="1" s="1"/>
  <c r="I12" i="1"/>
  <c r="J12" i="1" s="1"/>
  <c r="L12" i="1" s="1"/>
  <c r="F12" i="1"/>
  <c r="H12" i="1" s="1"/>
  <c r="W11" i="1"/>
  <c r="X11" i="1" s="1"/>
  <c r="T11" i="1"/>
  <c r="U11" i="1" s="1"/>
  <c r="E11" i="1"/>
  <c r="F11" i="1" s="1"/>
  <c r="H11" i="1" s="1"/>
  <c r="D11" i="1"/>
  <c r="C11" i="1"/>
  <c r="B11" i="1"/>
  <c r="I16" i="1" l="1"/>
  <c r="F31" i="1"/>
  <c r="R31" i="1" s="1"/>
  <c r="I35" i="1"/>
  <c r="J35" i="1" s="1"/>
  <c r="Q35" i="1" s="1"/>
  <c r="D15" i="1"/>
  <c r="M35" i="1"/>
  <c r="M36" i="1"/>
  <c r="H33" i="1"/>
  <c r="I11" i="1"/>
  <c r="J11" i="1" s="1"/>
  <c r="L11" i="1" s="1"/>
  <c r="J37" i="1"/>
  <c r="C15" i="1"/>
  <c r="R37" i="1"/>
  <c r="J16" i="1"/>
  <c r="L31" i="1"/>
  <c r="Q31" i="1"/>
  <c r="L36" i="1"/>
  <c r="F20" i="1"/>
  <c r="B15" i="1"/>
  <c r="L35" i="1"/>
  <c r="M18" i="1"/>
  <c r="M16" i="1" s="1"/>
  <c r="J18" i="1"/>
  <c r="M21" i="1"/>
  <c r="M20" i="1" s="1"/>
  <c r="J21" i="1"/>
  <c r="I20" i="1"/>
  <c r="H35" i="1"/>
  <c r="R35" i="1"/>
  <c r="H31" i="1"/>
  <c r="J33" i="1"/>
  <c r="M33" i="1"/>
  <c r="J32" i="1"/>
  <c r="M32" i="1"/>
  <c r="M31" i="1"/>
  <c r="M12" i="1"/>
  <c r="J13" i="1"/>
  <c r="L13" i="1" s="1"/>
  <c r="J17" i="1"/>
  <c r="J19" i="1"/>
  <c r="J22" i="1"/>
  <c r="M15" i="1" l="1"/>
  <c r="M11" i="1"/>
  <c r="I15" i="1"/>
  <c r="J15" i="1" s="1"/>
  <c r="Q37" i="1"/>
  <c r="L37" i="1"/>
  <c r="L32" i="1"/>
  <c r="Q32" i="1"/>
  <c r="F15" i="1"/>
  <c r="J20" i="1"/>
  <c r="L33" i="1"/>
  <c r="Q33" i="1"/>
</calcChain>
</file>

<file path=xl/sharedStrings.xml><?xml version="1.0" encoding="utf-8"?>
<sst xmlns="http://schemas.openxmlformats.org/spreadsheetml/2006/main" count="92" uniqueCount="58">
  <si>
    <t>เป้าหมายการเบิกจ่ายและการใช้จ่ายงบประมาณ พ.ศ. 2565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</si>
  <si>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</si>
  <si>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</si>
  <si>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</si>
  <si>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</si>
  <si>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</si>
  <si>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</si>
  <si>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</si>
  <si>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</si>
  <si>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</si>
  <si>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</si>
  <si>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ผลการใช้จ่ายงบประมาณรายจ่ายจังหวัดเชียงใหม่ ประจำปีงบประมาณ พ.ศ. 2565</t>
  </si>
  <si>
    <t>ล้านบาท</t>
  </si>
  <si>
    <t>งบประมาณ</t>
  </si>
  <si>
    <t>สำรองเงินมีหนี้</t>
  </si>
  <si>
    <t>PO</t>
  </si>
  <si>
    <t>ร้อยละ
เบิกจ่าย</t>
  </si>
  <si>
    <t>เป้า
หมาย Q4</t>
  </si>
  <si>
    <t>*/- เป้าหมาย</t>
  </si>
  <si>
    <t>การใช้จ่าย (PO+เบิกจ่าย)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</si>
  <si>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</si>
  <si>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</si>
  <si>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</si>
  <si>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</si>
  <si>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ผลเบิกจ่าย</t>
  </si>
  <si>
    <t xml:space="preserve">ร้อยละเบิกจ่าย </t>
  </si>
  <si>
    <t>สูงกว่าเป้าหมาย</t>
  </si>
  <si>
    <t>ผลการใช้จ่าย</t>
  </si>
  <si>
    <t>ร้อยละ</t>
  </si>
  <si>
    <t>งบประมาณรายจ่ายประจำปี พ.ศ.2565</t>
  </si>
  <si>
    <t xml:space="preserve">ไตรมาส 2 </t>
  </si>
  <si>
    <t>(PO + เบิกจ่าย)</t>
  </si>
  <si>
    <t>การใช้จ่าย</t>
  </si>
  <si>
    <t>ไตรมาส 2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</si>
  <si>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</si>
  <si>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</si>
  <si>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ปี 2563</t>
  </si>
  <si>
    <t>ปี งปม.</t>
  </si>
  <si>
    <t>จำนวน (ลบ.)</t>
  </si>
  <si>
    <t>ผลใช้จ่าย (ลบ.)</t>
  </si>
  <si>
    <t>ปี 2564</t>
  </si>
  <si>
    <t>ปี 2565</t>
  </si>
  <si>
    <t>งบกลาง</t>
  </si>
  <si>
    <t>งบกลาง เงินสำรองจ่ายเพื่อกรณีฉุกเฉินหรือจำเป็น</t>
  </si>
  <si>
    <t>งบประมาณเหลื่อมปี</t>
  </si>
  <si>
    <t>สำรองเงิน
แบบมีหนี้
เหลื่อมปี อนุมัติ</t>
  </si>
  <si>
    <t>ใบสั่งซื้อ
เหลื่อมปี
อนุมัติ</t>
  </si>
  <si>
    <t>การใช่จ่าย</t>
  </si>
  <si>
    <t>คงเหลือ สรก. อยู่ระหว่างดำเนินการ</t>
  </si>
  <si>
    <t>คงเหลือรวม</t>
  </si>
  <si>
    <t>ปี 64</t>
  </si>
  <si>
    <t>รวม</t>
  </si>
  <si>
    <t>งบกรมจังหวัด</t>
  </si>
  <si>
    <t>งบกลุ่มจังหวัดภาคเหนือตอนบน 1</t>
  </si>
  <si>
    <t>18มีค</t>
  </si>
  <si>
    <t>งบพัฒนาจังหวัด</t>
  </si>
  <si>
    <t>ที่มา : ระบบการบริหารการเงินการคลังภาครัฐแบบอิเล็กทรอนิกส์ใหม่  (New GFMIS Thai)</t>
  </si>
  <si>
    <t>ข้อมูล ณ 30 กันยายน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</si>
</sst>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sz val="16"/>
      <color rgb="FF008A3E"/>
      <name val="TH SarabunPSK"/>
      <family val="2"/>
    </font>
    <font>
      <sz val="11"/>
      <color indexed="8"/>
      <name val="Tahoma"/>
      <family val="2"/>
      <scheme val="minor"/>
    </font>
    <font>
      <sz val="16"/>
      <color rgb="FFC00000"/>
      <name val="TH SarabunPSK"/>
      <family val="2"/>
    </font>
    <font>
      <b/>
      <sz val="16"/>
      <color rgb="FFC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ck">
        <color indexed="64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rgb="FF999999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rgb="FF999999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hair">
        <color rgb="FF000000"/>
      </bottom>
      <diagonal/>
    </border>
    <border>
      <left style="thin">
        <color rgb="FF000000"/>
      </left>
      <right style="thick">
        <color indexed="64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215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187" fontId="2" fillId="0" borderId="0" xfId="0" applyNumberFormat="1" applyFont="1" applyFill="1" applyAlignment="1">
      <alignment horizontal="right"/>
    </xf>
    <xf numFmtId="0" fontId="2" fillId="0" borderId="2" xfId="0" applyFont="1" applyFill="1" applyBorder="1"/>
    <xf numFmtId="2" fontId="2" fillId="0" borderId="3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87" fontId="2" fillId="0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187" fontId="3" fillId="0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87" fontId="2" fillId="2" borderId="2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87" fontId="2" fillId="0" borderId="0" xfId="0" applyNumberFormat="1" applyFont="1" applyFill="1" applyAlignment="1">
      <alignment horizontal="center"/>
    </xf>
    <xf numFmtId="2" fontId="3" fillId="0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2" fontId="2" fillId="2" borderId="2" xfId="1" applyNumberFormat="1" applyFont="1" applyFill="1" applyBorder="1" applyAlignment="1">
      <alignment horizontal="center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87" fontId="4" fillId="0" borderId="0" xfId="1" applyNumberFormat="1" applyFont="1" applyFill="1" applyBorder="1" applyAlignment="1">
      <alignment horizontal="right"/>
    </xf>
    <xf numFmtId="2" fontId="4" fillId="0" borderId="0" xfId="1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center"/>
    </xf>
    <xf numFmtId="187" fontId="2" fillId="0" borderId="0" xfId="0" applyNumberFormat="1" applyFont="1" applyFill="1"/>
    <xf numFmtId="43" fontId="2" fillId="0" borderId="0" xfId="1" applyFont="1" applyFill="1" applyAlignment="1">
      <alignment horizontal="left"/>
    </xf>
    <xf numFmtId="187" fontId="2" fillId="0" borderId="0" xfId="1" applyNumberFormat="1" applyFont="1" applyFill="1" applyAlignment="1">
      <alignment horizontal="right"/>
    </xf>
    <xf numFmtId="0" fontId="2" fillId="0" borderId="3" xfId="0" applyFont="1" applyFill="1" applyBorder="1" applyAlignment="1">
      <alignment horizontal="center" vertical="top"/>
    </xf>
    <xf numFmtId="187" fontId="2" fillId="0" borderId="5" xfId="1" applyNumberFormat="1" applyFont="1" applyFill="1" applyBorder="1" applyAlignment="1">
      <alignment horizontal="center" vertical="top" wrapText="1"/>
    </xf>
    <xf numFmtId="2" fontId="2" fillId="0" borderId="2" xfId="1" applyNumberFormat="1" applyFont="1" applyFill="1" applyBorder="1" applyAlignment="1">
      <alignment horizontal="center" vertical="top" wrapText="1"/>
    </xf>
    <xf numFmtId="187" fontId="2" fillId="0" borderId="6" xfId="1" applyNumberFormat="1" applyFont="1" applyFill="1" applyBorder="1" applyAlignment="1">
      <alignment horizontal="center" vertical="top" wrapText="1"/>
    </xf>
    <xf numFmtId="187" fontId="2" fillId="0" borderId="4" xfId="1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187" fontId="2" fillId="0" borderId="4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9" xfId="0" applyFont="1" applyFill="1" applyBorder="1"/>
    <xf numFmtId="187" fontId="2" fillId="0" borderId="10" xfId="0" applyNumberFormat="1" applyFont="1" applyFill="1" applyBorder="1"/>
    <xf numFmtId="0" fontId="5" fillId="0" borderId="9" xfId="0" applyFont="1" applyFill="1" applyBorder="1"/>
    <xf numFmtId="187" fontId="5" fillId="0" borderId="11" xfId="0" applyNumberFormat="1" applyFont="1" applyFill="1" applyBorder="1"/>
    <xf numFmtId="187" fontId="2" fillId="0" borderId="9" xfId="0" applyNumberFormat="1" applyFont="1" applyFill="1" applyBorder="1"/>
    <xf numFmtId="2" fontId="2" fillId="0" borderId="9" xfId="1" applyNumberFormat="1" applyFont="1" applyFill="1" applyBorder="1" applyAlignment="1">
      <alignment horizontal="center"/>
    </xf>
    <xf numFmtId="0" fontId="2" fillId="0" borderId="9" xfId="0" applyFont="1" applyFill="1" applyBorder="1"/>
    <xf numFmtId="0" fontId="2" fillId="0" borderId="11" xfId="0" applyFont="1" applyFill="1" applyBorder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indent="1"/>
    </xf>
    <xf numFmtId="187" fontId="4" fillId="0" borderId="9" xfId="1" applyNumberFormat="1" applyFont="1" applyFill="1" applyBorder="1" applyAlignment="1">
      <alignment vertical="center" readingOrder="1"/>
    </xf>
    <xf numFmtId="187" fontId="4" fillId="0" borderId="2" xfId="1" applyNumberFormat="1" applyFont="1" applyFill="1" applyBorder="1" applyAlignment="1">
      <alignment vertical="center" readingOrder="1"/>
    </xf>
    <xf numFmtId="187" fontId="4" fillId="0" borderId="6" xfId="1" applyNumberFormat="1" applyFont="1" applyFill="1" applyBorder="1" applyAlignment="1">
      <alignment vertical="center" readingOrder="1"/>
    </xf>
    <xf numFmtId="187" fontId="4" fillId="0" borderId="4" xfId="1" applyNumberFormat="1" applyFont="1" applyFill="1" applyBorder="1" applyAlignment="1">
      <alignment horizontal="right" vertical="center" readingOrder="1"/>
    </xf>
    <xf numFmtId="2" fontId="4" fillId="0" borderId="2" xfId="1" applyNumberFormat="1" applyFont="1" applyFill="1" applyBorder="1" applyAlignment="1">
      <alignment horizontal="center" vertical="center"/>
    </xf>
    <xf numFmtId="2" fontId="6" fillId="0" borderId="3" xfId="1" applyNumberFormat="1" applyFont="1" applyFill="1" applyBorder="1" applyAlignment="1">
      <alignment horizontal="center" vertical="center"/>
    </xf>
    <xf numFmtId="187" fontId="4" fillId="0" borderId="5" xfId="1" applyNumberFormat="1" applyFont="1" applyFill="1" applyBorder="1" applyAlignment="1">
      <alignment horizontal="right"/>
    </xf>
    <xf numFmtId="2" fontId="4" fillId="0" borderId="2" xfId="1" applyNumberFormat="1" applyFont="1" applyFill="1" applyBorder="1" applyAlignment="1">
      <alignment horizontal="center"/>
    </xf>
    <xf numFmtId="2" fontId="6" fillId="0" borderId="6" xfId="1" applyNumberFormat="1" applyFont="1" applyFill="1" applyBorder="1" applyAlignment="1">
      <alignment horizontal="center"/>
    </xf>
    <xf numFmtId="187" fontId="4" fillId="0" borderId="4" xfId="1" applyNumberFormat="1" applyFont="1" applyFill="1" applyBorder="1" applyAlignment="1">
      <alignment horizontal="right" vertical="center"/>
    </xf>
    <xf numFmtId="1" fontId="2" fillId="0" borderId="2" xfId="0" applyNumberFormat="1" applyFont="1" applyFill="1" applyBorder="1" applyAlignment="1">
      <alignment horizontal="center"/>
    </xf>
    <xf numFmtId="43" fontId="4" fillId="0" borderId="0" xfId="0" applyNumberFormat="1" applyFont="1" applyFill="1"/>
    <xf numFmtId="0" fontId="4" fillId="0" borderId="12" xfId="0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horizontal="right" vertical="center" wrapText="1"/>
    </xf>
    <xf numFmtId="2" fontId="4" fillId="0" borderId="13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2" fillId="0" borderId="6" xfId="0" applyFont="1" applyFill="1" applyBorder="1" applyAlignment="1">
      <alignment horizontal="left" vertical="center" indent="1"/>
    </xf>
    <xf numFmtId="187" fontId="4" fillId="0" borderId="14" xfId="3" applyNumberFormat="1" applyFont="1" applyBorder="1" applyAlignment="1">
      <alignment horizontal="right" vertical="center" wrapText="1"/>
    </xf>
    <xf numFmtId="187" fontId="2" fillId="3" borderId="15" xfId="0" applyNumberFormat="1" applyFont="1" applyFill="1" applyBorder="1" applyAlignment="1">
      <alignment horizontal="right" vertical="center"/>
    </xf>
    <xf numFmtId="187" fontId="2" fillId="3" borderId="16" xfId="0" applyNumberFormat="1" applyFont="1" applyFill="1" applyBorder="1" applyAlignment="1">
      <alignment horizontal="right" vertical="center"/>
    </xf>
    <xf numFmtId="187" fontId="2" fillId="3" borderId="17" xfId="0" applyNumberFormat="1" applyFont="1" applyFill="1" applyBorder="1" applyAlignment="1">
      <alignment horizontal="right" vertical="center"/>
    </xf>
    <xf numFmtId="2" fontId="2" fillId="0" borderId="2" xfId="1" applyNumberFormat="1" applyFont="1" applyFill="1" applyBorder="1" applyAlignment="1">
      <alignment horizontal="center" vertical="center"/>
    </xf>
    <xf numFmtId="2" fontId="2" fillId="0" borderId="2" xfId="1" applyNumberFormat="1" applyFont="1" applyFill="1" applyBorder="1" applyAlignment="1">
      <alignment horizontal="center"/>
    </xf>
    <xf numFmtId="187" fontId="2" fillId="0" borderId="4" xfId="1" applyNumberFormat="1" applyFont="1" applyFill="1" applyBorder="1" applyAlignment="1">
      <alignment horizontal="right" vertical="center"/>
    </xf>
    <xf numFmtId="0" fontId="2" fillId="0" borderId="12" xfId="0" applyFont="1" applyFill="1" applyBorder="1" applyAlignment="1">
      <alignment vertical="center" wrapText="1"/>
    </xf>
    <xf numFmtId="4" fontId="2" fillId="0" borderId="13" xfId="0" applyNumberFormat="1" applyFont="1" applyFill="1" applyBorder="1" applyAlignment="1">
      <alignment horizontal="right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187" fontId="2" fillId="3" borderId="18" xfId="0" applyNumberFormat="1" applyFont="1" applyFill="1" applyBorder="1" applyAlignment="1">
      <alignment horizontal="right" vertical="center"/>
    </xf>
    <xf numFmtId="187" fontId="2" fillId="3" borderId="19" xfId="0" applyNumberFormat="1" applyFont="1" applyFill="1" applyBorder="1" applyAlignment="1">
      <alignment horizontal="right" vertical="center"/>
    </xf>
    <xf numFmtId="2" fontId="8" fillId="0" borderId="6" xfId="1" applyNumberFormat="1" applyFont="1" applyFill="1" applyBorder="1" applyAlignment="1">
      <alignment horizontal="center"/>
    </xf>
    <xf numFmtId="0" fontId="4" fillId="0" borderId="3" xfId="0" applyFont="1" applyFill="1" applyBorder="1"/>
    <xf numFmtId="2" fontId="2" fillId="0" borderId="9" xfId="0" applyNumberFormat="1" applyFont="1" applyFill="1" applyBorder="1"/>
    <xf numFmtId="187" fontId="4" fillId="0" borderId="9" xfId="1" applyNumberFormat="1" applyFont="1" applyFill="1" applyBorder="1" applyAlignment="1">
      <alignment horizontal="right"/>
    </xf>
    <xf numFmtId="0" fontId="2" fillId="0" borderId="4" xfId="0" applyFont="1" applyFill="1" applyBorder="1"/>
    <xf numFmtId="0" fontId="4" fillId="0" borderId="0" xfId="0" applyFont="1" applyFill="1" applyAlignment="1"/>
    <xf numFmtId="0" fontId="4" fillId="0" borderId="3" xfId="0" applyFont="1" applyFill="1" applyBorder="1" applyAlignment="1">
      <alignment horizontal="left" indent="1"/>
    </xf>
    <xf numFmtId="187" fontId="4" fillId="0" borderId="2" xfId="1" applyNumberFormat="1" applyFont="1" applyFill="1" applyBorder="1" applyAlignment="1">
      <alignment horizontal="right"/>
    </xf>
    <xf numFmtId="187" fontId="4" fillId="0" borderId="6" xfId="1" applyNumberFormat="1" applyFont="1" applyFill="1" applyBorder="1" applyAlignment="1">
      <alignment horizontal="right"/>
    </xf>
    <xf numFmtId="187" fontId="4" fillId="0" borderId="4" xfId="1" applyNumberFormat="1" applyFont="1" applyFill="1" applyBorder="1" applyAlignment="1">
      <alignment horizontal="right"/>
    </xf>
    <xf numFmtId="4" fontId="4" fillId="0" borderId="2" xfId="1" applyNumberFormat="1" applyFont="1" applyFill="1" applyBorder="1" applyAlignment="1">
      <alignment horizontal="center"/>
    </xf>
    <xf numFmtId="4" fontId="4" fillId="0" borderId="3" xfId="1" applyNumberFormat="1" applyFont="1" applyFill="1" applyBorder="1" applyAlignment="1">
      <alignment horizontal="center"/>
    </xf>
    <xf numFmtId="2" fontId="4" fillId="0" borderId="6" xfId="1" applyNumberFormat="1" applyFont="1" applyFill="1" applyBorder="1" applyAlignment="1">
      <alignment horizontal="center"/>
    </xf>
    <xf numFmtId="43" fontId="2" fillId="0" borderId="2" xfId="0" applyNumberFormat="1" applyFont="1" applyFill="1" applyBorder="1"/>
    <xf numFmtId="0" fontId="2" fillId="0" borderId="0" xfId="0" applyFont="1" applyFill="1" applyAlignment="1"/>
    <xf numFmtId="0" fontId="4" fillId="0" borderId="3" xfId="0" applyFont="1" applyFill="1" applyBorder="1" applyAlignment="1">
      <alignment horizontal="left" vertical="center" indent="2"/>
    </xf>
    <xf numFmtId="187" fontId="4" fillId="0" borderId="3" xfId="1" applyNumberFormat="1" applyFont="1" applyFill="1" applyBorder="1" applyAlignment="1">
      <alignment horizontal="right"/>
    </xf>
    <xf numFmtId="2" fontId="4" fillId="0" borderId="4" xfId="1" applyNumberFormat="1" applyFont="1" applyFill="1" applyBorder="1" applyAlignment="1">
      <alignment horizontal="center"/>
    </xf>
    <xf numFmtId="4" fontId="4" fillId="0" borderId="6" xfId="1" applyNumberFormat="1" applyFont="1" applyFill="1" applyBorder="1" applyAlignment="1">
      <alignment horizontal="center"/>
    </xf>
    <xf numFmtId="0" fontId="4" fillId="0" borderId="2" xfId="0" applyFont="1" applyFill="1" applyBorder="1"/>
    <xf numFmtId="0" fontId="2" fillId="0" borderId="3" xfId="0" applyFont="1" applyFill="1" applyBorder="1" applyAlignment="1">
      <alignment horizontal="left" vertical="center" indent="3"/>
    </xf>
    <xf numFmtId="187" fontId="2" fillId="0" borderId="5" xfId="1" applyNumberFormat="1" applyFont="1" applyFill="1" applyBorder="1" applyAlignment="1">
      <alignment horizontal="right"/>
    </xf>
    <xf numFmtId="187" fontId="2" fillId="0" borderId="2" xfId="1" applyNumberFormat="1" applyFont="1" applyFill="1" applyBorder="1" applyAlignment="1">
      <alignment horizontal="right"/>
    </xf>
    <xf numFmtId="187" fontId="2" fillId="0" borderId="6" xfId="1" applyNumberFormat="1" applyFont="1" applyFill="1" applyBorder="1" applyAlignment="1">
      <alignment horizontal="right"/>
    </xf>
    <xf numFmtId="187" fontId="2" fillId="0" borderId="4" xfId="1" applyNumberFormat="1" applyFont="1" applyFill="1" applyBorder="1" applyAlignment="1">
      <alignment horizontal="right"/>
    </xf>
    <xf numFmtId="4" fontId="2" fillId="0" borderId="2" xfId="1" applyNumberFormat="1" applyFont="1" applyFill="1" applyBorder="1" applyAlignment="1">
      <alignment horizontal="center"/>
    </xf>
    <xf numFmtId="4" fontId="2" fillId="0" borderId="3" xfId="1" applyNumberFormat="1" applyFont="1" applyFill="1" applyBorder="1" applyAlignment="1">
      <alignment horizontal="center"/>
    </xf>
    <xf numFmtId="4" fontId="2" fillId="0" borderId="6" xfId="1" applyNumberFormat="1" applyFont="1" applyFill="1" applyBorder="1" applyAlignment="1">
      <alignment horizontal="center"/>
    </xf>
    <xf numFmtId="43" fontId="2" fillId="0" borderId="2" xfId="1" applyFont="1" applyFill="1" applyBorder="1" applyAlignment="1">
      <alignment horizontal="right"/>
    </xf>
    <xf numFmtId="187" fontId="2" fillId="0" borderId="5" xfId="3" applyNumberFormat="1" applyFont="1" applyBorder="1"/>
    <xf numFmtId="187" fontId="2" fillId="0" borderId="6" xfId="3" applyNumberFormat="1" applyFont="1" applyBorder="1"/>
    <xf numFmtId="0" fontId="4" fillId="0" borderId="2" xfId="0" applyFont="1" applyFill="1" applyBorder="1" applyAlignment="1">
      <alignment horizontal="center"/>
    </xf>
    <xf numFmtId="43" fontId="4" fillId="0" borderId="2" xfId="1" applyFont="1" applyFill="1" applyBorder="1" applyAlignment="1">
      <alignment horizontal="right"/>
    </xf>
    <xf numFmtId="187" fontId="2" fillId="0" borderId="9" xfId="1" applyNumberFormat="1" applyFont="1" applyFill="1" applyBorder="1" applyAlignment="1">
      <alignment horizontal="right"/>
    </xf>
    <xf numFmtId="2" fontId="2" fillId="0" borderId="6" xfId="1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center" indent="2"/>
    </xf>
    <xf numFmtId="43" fontId="2" fillId="0" borderId="2" xfId="1" applyNumberFormat="1" applyFont="1" applyFill="1" applyBorder="1" applyAlignment="1">
      <alignment horizontal="right"/>
    </xf>
    <xf numFmtId="2" fontId="8" fillId="0" borderId="9" xfId="1" applyNumberFormat="1" applyFont="1" applyFill="1" applyBorder="1" applyAlignment="1">
      <alignment horizontal="center"/>
    </xf>
    <xf numFmtId="187" fontId="2" fillId="0" borderId="4" xfId="1" applyNumberFormat="1" applyFont="1" applyFill="1" applyBorder="1" applyAlignment="1">
      <alignment horizontal="right" vertical="center" wrapText="1"/>
    </xf>
    <xf numFmtId="0" fontId="8" fillId="0" borderId="0" xfId="0" applyFont="1" applyFill="1" applyBorder="1"/>
    <xf numFmtId="0" fontId="2" fillId="0" borderId="3" xfId="0" applyFont="1" applyFill="1" applyBorder="1" applyAlignment="1">
      <alignment horizontal="left" vertical="center" wrapText="1"/>
    </xf>
    <xf numFmtId="187" fontId="2" fillId="0" borderId="5" xfId="0" applyNumberFormat="1" applyFont="1" applyFill="1" applyBorder="1" applyAlignment="1">
      <alignment horizontal="right" vertical="top" wrapText="1" readingOrder="1"/>
    </xf>
    <xf numFmtId="43" fontId="2" fillId="0" borderId="2" xfId="0" applyNumberFormat="1" applyFont="1" applyFill="1" applyBorder="1" applyAlignment="1">
      <alignment horizontal="right" vertical="top" wrapText="1" readingOrder="1"/>
    </xf>
    <xf numFmtId="187" fontId="2" fillId="0" borderId="6" xfId="0" applyNumberFormat="1" applyFont="1" applyFill="1" applyBorder="1" applyAlignment="1">
      <alignment horizontal="right" vertical="top" wrapText="1" readingOrder="1"/>
    </xf>
    <xf numFmtId="187" fontId="2" fillId="0" borderId="4" xfId="0" applyNumberFormat="1" applyFont="1" applyFill="1" applyBorder="1" applyAlignment="1">
      <alignment horizontal="right" vertical="top" wrapText="1" readingOrder="1"/>
    </xf>
    <xf numFmtId="2" fontId="8" fillId="0" borderId="3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187" fontId="4" fillId="0" borderId="5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187" fontId="4" fillId="0" borderId="6" xfId="0" applyNumberFormat="1" applyFont="1" applyFill="1" applyBorder="1" applyAlignment="1">
      <alignment horizontal="left"/>
    </xf>
    <xf numFmtId="187" fontId="4" fillId="0" borderId="9" xfId="0" applyNumberFormat="1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9" fillId="0" borderId="9" xfId="0" applyFont="1" applyFill="1" applyBorder="1" applyAlignment="1">
      <alignment horizontal="left"/>
    </xf>
    <xf numFmtId="187" fontId="4" fillId="0" borderId="10" xfId="0" applyNumberFormat="1" applyFont="1" applyFill="1" applyBorder="1" applyAlignment="1">
      <alignment horizontal="right"/>
    </xf>
    <xf numFmtId="0" fontId="4" fillId="0" borderId="11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8" fillId="0" borderId="0" xfId="0" applyFont="1" applyFill="1"/>
    <xf numFmtId="49" fontId="8" fillId="0" borderId="3" xfId="0" applyNumberFormat="1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/>
    </xf>
    <xf numFmtId="187" fontId="2" fillId="0" borderId="4" xfId="0" applyNumberFormat="1" applyFont="1" applyFill="1" applyBorder="1" applyAlignment="1">
      <alignment horizontal="right" vertical="center"/>
    </xf>
    <xf numFmtId="187" fontId="2" fillId="0" borderId="2" xfId="0" applyNumberFormat="1" applyFont="1" applyFill="1" applyBorder="1" applyAlignment="1">
      <alignment horizontal="right" vertical="center"/>
    </xf>
    <xf numFmtId="187" fontId="2" fillId="0" borderId="3" xfId="0" applyNumberFormat="1" applyFont="1" applyFill="1" applyBorder="1" applyAlignment="1">
      <alignment horizontal="right" vertical="center"/>
    </xf>
    <xf numFmtId="187" fontId="2" fillId="0" borderId="5" xfId="0" applyNumberFormat="1" applyFont="1" applyFill="1" applyBorder="1" applyAlignment="1">
      <alignment horizontal="right" vertical="center"/>
    </xf>
    <xf numFmtId="43" fontId="2" fillId="0" borderId="2" xfId="1" applyFont="1" applyFill="1" applyBorder="1" applyAlignment="1">
      <alignment horizontal="center" vertical="center"/>
    </xf>
    <xf numFmtId="43" fontId="8" fillId="0" borderId="3" xfId="1" applyFont="1" applyFill="1" applyBorder="1" applyAlignment="1">
      <alignment horizontal="center" vertical="center"/>
    </xf>
    <xf numFmtId="187" fontId="2" fillId="0" borderId="5" xfId="1" applyNumberFormat="1" applyFont="1" applyFill="1" applyBorder="1" applyAlignment="1">
      <alignment horizontal="right" vertical="center"/>
    </xf>
    <xf numFmtId="2" fontId="2" fillId="0" borderId="6" xfId="1" applyNumberFormat="1" applyFont="1" applyFill="1" applyBorder="1" applyAlignment="1">
      <alignment horizontal="center" vertical="center"/>
    </xf>
    <xf numFmtId="187" fontId="2" fillId="0" borderId="9" xfId="0" applyNumberFormat="1" applyFont="1" applyFill="1" applyBorder="1" applyAlignment="1">
      <alignment horizontal="right" vertical="center"/>
    </xf>
    <xf numFmtId="187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3" fontId="2" fillId="0" borderId="2" xfId="1" applyFont="1" applyFill="1" applyBorder="1" applyAlignment="1">
      <alignment horizontal="right" vertical="center"/>
    </xf>
    <xf numFmtId="187" fontId="2" fillId="0" borderId="20" xfId="0" applyNumberFormat="1" applyFont="1" applyFill="1" applyBorder="1" applyAlignment="1">
      <alignment horizontal="right" vertical="top" wrapText="1" readingOrder="1"/>
    </xf>
    <xf numFmtId="4" fontId="2" fillId="0" borderId="0" xfId="0" applyNumberFormat="1" applyFont="1" applyFill="1" applyBorder="1" applyAlignment="1">
      <alignment horizontal="right" vertical="top" wrapText="1" readingOrder="1"/>
    </xf>
    <xf numFmtId="187" fontId="2" fillId="0" borderId="21" xfId="0" applyNumberFormat="1" applyFont="1" applyFill="1" applyBorder="1" applyAlignment="1">
      <alignment horizontal="right" vertical="top" wrapText="1" readingOrder="1"/>
    </xf>
    <xf numFmtId="187" fontId="2" fillId="0" borderId="0" xfId="0" applyNumberFormat="1" applyFont="1" applyFill="1" applyBorder="1" applyAlignment="1">
      <alignment horizontal="right" vertical="top" wrapText="1" readingOrder="1"/>
    </xf>
    <xf numFmtId="2" fontId="2" fillId="0" borderId="0" xfId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Alignment="1">
      <alignment horizontal="center"/>
    </xf>
    <xf numFmtId="187" fontId="8" fillId="0" borderId="0" xfId="1" applyNumberFormat="1" applyFont="1" applyFill="1" applyAlignment="1">
      <alignment horizontal="center"/>
    </xf>
    <xf numFmtId="187" fontId="2" fillId="0" borderId="20" xfId="2" applyNumberFormat="1" applyFont="1" applyFill="1" applyBorder="1" applyAlignment="1">
      <alignment horizontal="center"/>
    </xf>
    <xf numFmtId="10" fontId="2" fillId="0" borderId="0" xfId="2" applyNumberFormat="1" applyFont="1" applyFill="1" applyBorder="1" applyAlignment="1">
      <alignment horizontal="center"/>
    </xf>
    <xf numFmtId="43" fontId="2" fillId="0" borderId="0" xfId="1" applyFont="1" applyFill="1" applyBorder="1" applyAlignment="1">
      <alignment horizontal="center" vertical="center" wrapText="1"/>
    </xf>
    <xf numFmtId="4" fontId="2" fillId="0" borderId="21" xfId="1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/>
    </xf>
    <xf numFmtId="187" fontId="8" fillId="0" borderId="20" xfId="0" applyNumberFormat="1" applyFont="1" applyFill="1" applyBorder="1" applyAlignment="1">
      <alignment horizontal="right" vertical="top" wrapText="1" readingOrder="1"/>
    </xf>
    <xf numFmtId="4" fontId="8" fillId="0" borderId="0" xfId="0" applyNumberFormat="1" applyFont="1" applyFill="1" applyBorder="1" applyAlignment="1">
      <alignment horizontal="right" vertical="top" wrapText="1" readingOrder="1"/>
    </xf>
    <xf numFmtId="187" fontId="8" fillId="0" borderId="21" xfId="0" applyNumberFormat="1" applyFont="1" applyFill="1" applyBorder="1" applyAlignment="1">
      <alignment horizontal="right" vertical="top" wrapText="1" readingOrder="1"/>
    </xf>
    <xf numFmtId="187" fontId="8" fillId="0" borderId="0" xfId="0" applyNumberFormat="1" applyFont="1" applyFill="1" applyBorder="1" applyAlignment="1">
      <alignment horizontal="right" vertical="top" wrapText="1" readingOrder="1"/>
    </xf>
    <xf numFmtId="2" fontId="8" fillId="0" borderId="0" xfId="1" applyNumberFormat="1" applyFont="1" applyFill="1" applyBorder="1" applyAlignment="1">
      <alignment horizontal="center" vertical="center"/>
    </xf>
    <xf numFmtId="187" fontId="8" fillId="0" borderId="20" xfId="1" applyNumberFormat="1" applyFont="1" applyFill="1" applyBorder="1" applyAlignment="1">
      <alignment horizontal="center"/>
    </xf>
    <xf numFmtId="187" fontId="8" fillId="0" borderId="0" xfId="1" applyNumberFormat="1" applyFont="1" applyFill="1" applyBorder="1" applyAlignment="1">
      <alignment horizontal="center"/>
    </xf>
    <xf numFmtId="10" fontId="8" fillId="0" borderId="0" xfId="2" applyNumberFormat="1" applyFont="1" applyFill="1" applyBorder="1" applyAlignment="1">
      <alignment horizontal="center"/>
    </xf>
    <xf numFmtId="43" fontId="8" fillId="0" borderId="21" xfId="1" applyFont="1" applyFill="1" applyBorder="1" applyAlignment="1">
      <alignment horizontal="center" vertical="center" wrapText="1"/>
    </xf>
    <xf numFmtId="43" fontId="8" fillId="0" borderId="0" xfId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left" vertical="center"/>
    </xf>
    <xf numFmtId="187" fontId="8" fillId="0" borderId="5" xfId="0" applyNumberFormat="1" applyFont="1" applyFill="1" applyBorder="1" applyAlignment="1">
      <alignment horizontal="right" vertical="top" wrapText="1" readingOrder="1"/>
    </xf>
    <xf numFmtId="4" fontId="8" fillId="0" borderId="2" xfId="0" applyNumberFormat="1" applyFont="1" applyFill="1" applyBorder="1" applyAlignment="1">
      <alignment horizontal="right" vertical="top" wrapText="1" readingOrder="1"/>
    </xf>
    <xf numFmtId="187" fontId="8" fillId="0" borderId="6" xfId="0" applyNumberFormat="1" applyFont="1" applyFill="1" applyBorder="1" applyAlignment="1">
      <alignment horizontal="right" vertical="top" wrapText="1" readingOrder="1"/>
    </xf>
    <xf numFmtId="187" fontId="8" fillId="0" borderId="4" xfId="0" applyNumberFormat="1" applyFont="1" applyFill="1" applyBorder="1" applyAlignment="1">
      <alignment horizontal="right" vertical="top" wrapText="1" readingOrder="1"/>
    </xf>
    <xf numFmtId="2" fontId="8" fillId="0" borderId="2" xfId="1" applyNumberFormat="1" applyFont="1" applyFill="1" applyBorder="1" applyAlignment="1">
      <alignment horizontal="center" vertical="center"/>
    </xf>
    <xf numFmtId="187" fontId="8" fillId="0" borderId="2" xfId="1" applyNumberFormat="1" applyFont="1" applyFill="1" applyBorder="1" applyAlignment="1">
      <alignment horizontal="center"/>
    </xf>
    <xf numFmtId="187" fontId="8" fillId="0" borderId="3" xfId="1" applyNumberFormat="1" applyFont="1" applyFill="1" applyBorder="1" applyAlignment="1">
      <alignment horizontal="center"/>
    </xf>
    <xf numFmtId="187" fontId="8" fillId="0" borderId="5" xfId="1" applyNumberFormat="1" applyFont="1" applyFill="1" applyBorder="1" applyAlignment="1">
      <alignment horizontal="center"/>
    </xf>
    <xf numFmtId="10" fontId="8" fillId="0" borderId="2" xfId="2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 vertical="center" wrapText="1"/>
    </xf>
    <xf numFmtId="4" fontId="8" fillId="0" borderId="6" xfId="1" applyNumberFormat="1" applyFont="1" applyFill="1" applyBorder="1" applyAlignment="1">
      <alignment horizontal="right" vertical="center" wrapText="1"/>
    </xf>
    <xf numFmtId="187" fontId="8" fillId="0" borderId="4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43" fontId="8" fillId="0" borderId="5" xfId="1" applyFont="1" applyFill="1" applyBorder="1" applyAlignment="1">
      <alignment horizontal="right" vertical="top" wrapText="1" readingOrder="1"/>
    </xf>
    <xf numFmtId="43" fontId="8" fillId="0" borderId="2" xfId="1" applyFont="1" applyFill="1" applyBorder="1" applyAlignment="1">
      <alignment horizontal="right" vertical="top" wrapText="1" readingOrder="1"/>
    </xf>
    <xf numFmtId="43" fontId="8" fillId="0" borderId="6" xfId="1" applyFont="1" applyFill="1" applyBorder="1" applyAlignment="1">
      <alignment horizontal="right" vertical="top" wrapText="1" readingOrder="1"/>
    </xf>
    <xf numFmtId="43" fontId="8" fillId="0" borderId="4" xfId="1" applyFont="1" applyFill="1" applyBorder="1" applyAlignment="1">
      <alignment horizontal="right" vertical="top" wrapText="1" readingOrder="1"/>
    </xf>
    <xf numFmtId="43" fontId="8" fillId="0" borderId="5" xfId="1" applyFont="1" applyFill="1" applyBorder="1" applyAlignment="1">
      <alignment horizontal="right"/>
    </xf>
    <xf numFmtId="2" fontId="8" fillId="0" borderId="2" xfId="1" applyNumberFormat="1" applyFont="1" applyFill="1" applyBorder="1" applyAlignment="1">
      <alignment horizontal="center"/>
    </xf>
    <xf numFmtId="43" fontId="8" fillId="0" borderId="4" xfId="1" applyFont="1" applyFill="1" applyBorder="1" applyAlignment="1">
      <alignment horizontal="right" vertical="center"/>
    </xf>
    <xf numFmtId="2" fontId="8" fillId="0" borderId="0" xfId="0" applyNumberFormat="1" applyFont="1" applyFill="1" applyAlignment="1">
      <alignment horizontal="center"/>
    </xf>
    <xf numFmtId="43" fontId="8" fillId="0" borderId="22" xfId="1" applyFont="1" applyBorder="1" applyAlignment="1">
      <alignment horizontal="right" vertical="center" wrapText="1"/>
    </xf>
    <xf numFmtId="43" fontId="8" fillId="0" borderId="23" xfId="1" applyFont="1" applyBorder="1" applyAlignment="1">
      <alignment horizontal="right" vertical="center" wrapText="1"/>
    </xf>
    <xf numFmtId="43" fontId="8" fillId="0" borderId="24" xfId="1" applyFont="1" applyBorder="1" applyAlignment="1">
      <alignment horizontal="right" vertical="center" wrapText="1"/>
    </xf>
    <xf numFmtId="43" fontId="8" fillId="0" borderId="14" xfId="1" applyFont="1" applyBorder="1" applyAlignment="1">
      <alignment horizontal="right" vertical="center" wrapText="1"/>
    </xf>
    <xf numFmtId="43" fontId="8" fillId="0" borderId="4" xfId="1" applyFont="1" applyFill="1" applyBorder="1" applyAlignment="1">
      <alignment horizontal="center"/>
    </xf>
    <xf numFmtId="4" fontId="8" fillId="0" borderId="24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187" fontId="2" fillId="0" borderId="0" xfId="0" applyNumberFormat="1" applyFont="1" applyFill="1" applyBorder="1" applyAlignment="1">
      <alignment horizontal="right"/>
    </xf>
    <xf numFmtId="43" fontId="2" fillId="0" borderId="0" xfId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center"/>
    </xf>
    <xf numFmtId="187" fontId="2" fillId="0" borderId="0" xfId="0" applyNumberFormat="1" applyFont="1" applyFill="1" applyBorder="1"/>
    <xf numFmtId="2" fontId="2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center"/>
    </xf>
  </cellXfs>
  <cellStyles count="4">
    <cellStyle name="เครื่องหมายจุลภาค" xfId="1" builtinId="3"/>
    <cellStyle name="ปกติ" xfId="0" builtinId="0"/>
    <cellStyle name="ปกติ 2" xfId="3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39"/>
  <sheetViews>
    <sheetView tabSelected="1" topLeftCell="A9" zoomScaleNormal="100" workbookViewId="0">
      <selection activeCell="E40" sqref="E40"/>
    </sheetView>
  </sheetViews>
  <sheetFormatPr defaultRowHeight="21" x14ac:dyDescent="0.35"/>
  <cols>
    <col min="1" max="1" width="17.875" style="3" customWidth="1"/>
    <col min="2" max="2" width="11.625" style="4" customWidth="1"/>
    <col min="3" max="3" width="11.625" style="213" customWidth="1"/>
    <col min="4" max="4" width="11.75" style="4" customWidth="1"/>
    <col min="5" max="5" width="13" style="4" customWidth="1"/>
    <col min="6" max="6" width="11.75" style="214" customWidth="1"/>
    <col min="7" max="7" width="8.125" style="3" customWidth="1"/>
    <col min="8" max="8" width="7.875" style="3" customWidth="1"/>
    <col min="9" max="9" width="11" style="29" customWidth="1"/>
    <col min="10" max="10" width="9.625" style="3" customWidth="1"/>
    <col min="11" max="11" width="7.875" style="3" customWidth="1"/>
    <col min="12" max="12" width="7.375" style="3" customWidth="1"/>
    <col min="13" max="13" width="10.5" style="4" customWidth="1"/>
    <col min="14" max="15" width="6.625" style="3" customWidth="1"/>
    <col min="16" max="16" width="6.125" style="3" customWidth="1"/>
    <col min="17" max="17" width="9.125" style="3" customWidth="1"/>
    <col min="18" max="18" width="15.5" style="3" bestFit="1" customWidth="1"/>
    <col min="19" max="19" width="15.875" style="3" bestFit="1" customWidth="1"/>
    <col min="20" max="20" width="12.375" style="3" bestFit="1" customWidth="1"/>
    <col min="21" max="21" width="9.25" style="3" bestFit="1" customWidth="1"/>
    <col min="22" max="22" width="15.5" style="3" bestFit="1" customWidth="1"/>
    <col min="23" max="24" width="9.25" style="3" bestFit="1" customWidth="1"/>
    <col min="25" max="16384" width="9" style="3"/>
  </cols>
  <sheetData>
    <row r="1" spans="1:24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24" x14ac:dyDescent="0.35">
      <c r="A2" s="5" t="s">
        <v>1</v>
      </c>
      <c r="B2" s="6" t="s">
        <v>2</v>
      </c>
      <c r="C2" s="7"/>
      <c r="D2" s="8" t="s">
        <v>3</v>
      </c>
      <c r="E2" s="9"/>
      <c r="F2" s="6" t="s">
        <v>4</v>
      </c>
      <c r="G2" s="7"/>
      <c r="H2" s="10" t="s">
        <v>5</v>
      </c>
      <c r="I2" s="11"/>
      <c r="J2" s="2"/>
    </row>
    <row r="3" spans="1:24" s="18" customFormat="1" x14ac:dyDescent="0.35">
      <c r="A3" s="12"/>
      <c r="B3" s="13" t="s">
        <v>6</v>
      </c>
      <c r="C3" s="14" t="s">
        <v>7</v>
      </c>
      <c r="D3" s="15" t="s">
        <v>6</v>
      </c>
      <c r="E3" s="15" t="s">
        <v>7</v>
      </c>
      <c r="F3" s="14" t="s">
        <v>6</v>
      </c>
      <c r="G3" s="12" t="s">
        <v>7</v>
      </c>
      <c r="H3" s="16" t="s">
        <v>6</v>
      </c>
      <c r="I3" s="17" t="s">
        <v>7</v>
      </c>
      <c r="J3" s="2"/>
      <c r="M3" s="19"/>
    </row>
    <row r="4" spans="1:24" x14ac:dyDescent="0.35">
      <c r="A4" s="5" t="s">
        <v>8</v>
      </c>
      <c r="B4" s="14">
        <v>30</v>
      </c>
      <c r="C4" s="14">
        <v>34.08</v>
      </c>
      <c r="D4" s="20">
        <v>51</v>
      </c>
      <c r="E4" s="20">
        <v>56.24</v>
      </c>
      <c r="F4" s="14">
        <v>72</v>
      </c>
      <c r="G4" s="14">
        <v>81.739999999999995</v>
      </c>
      <c r="H4" s="21">
        <v>93</v>
      </c>
      <c r="I4" s="22">
        <v>100</v>
      </c>
      <c r="J4" s="23"/>
    </row>
    <row r="5" spans="1:24" x14ac:dyDescent="0.35">
      <c r="A5" s="5" t="s">
        <v>9</v>
      </c>
      <c r="B5" s="14">
        <v>34</v>
      </c>
      <c r="C5" s="14">
        <v>35.33</v>
      </c>
      <c r="D5" s="20">
        <v>57</v>
      </c>
      <c r="E5" s="20">
        <v>55.78</v>
      </c>
      <c r="F5" s="14">
        <v>79</v>
      </c>
      <c r="G5" s="14">
        <v>81.760000000000005</v>
      </c>
      <c r="H5" s="21">
        <v>98</v>
      </c>
      <c r="I5" s="22">
        <v>100</v>
      </c>
      <c r="J5" s="23"/>
    </row>
    <row r="6" spans="1:24" x14ac:dyDescent="0.35">
      <c r="A6" s="5" t="s">
        <v>10</v>
      </c>
      <c r="B6" s="14">
        <v>13</v>
      </c>
      <c r="C6" s="14">
        <v>28.96</v>
      </c>
      <c r="D6" s="20">
        <v>29</v>
      </c>
      <c r="E6" s="20">
        <v>58.15</v>
      </c>
      <c r="F6" s="14">
        <v>46</v>
      </c>
      <c r="G6" s="14">
        <v>81.650000000000006</v>
      </c>
      <c r="H6" s="21">
        <v>75</v>
      </c>
      <c r="I6" s="22">
        <v>100</v>
      </c>
      <c r="J6" s="23"/>
    </row>
    <row r="7" spans="1:24" x14ac:dyDescent="0.35">
      <c r="A7" s="24" t="s">
        <v>11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24" ht="21.75" thickBot="1" x14ac:dyDescent="0.4">
      <c r="A8" s="25"/>
      <c r="B8" s="26"/>
      <c r="C8" s="27"/>
      <c r="D8" s="26"/>
      <c r="E8" s="26"/>
      <c r="F8" s="28"/>
      <c r="L8" s="30"/>
      <c r="M8" s="31" t="s">
        <v>12</v>
      </c>
    </row>
    <row r="9" spans="1:24" s="18" customFormat="1" ht="42" x14ac:dyDescent="0.35">
      <c r="A9" s="32" t="s">
        <v>1</v>
      </c>
      <c r="B9" s="33" t="s">
        <v>13</v>
      </c>
      <c r="C9" s="34" t="s">
        <v>14</v>
      </c>
      <c r="D9" s="35" t="s">
        <v>15</v>
      </c>
      <c r="E9" s="36" t="s">
        <v>6</v>
      </c>
      <c r="F9" s="37" t="s">
        <v>16</v>
      </c>
      <c r="G9" s="37" t="s">
        <v>17</v>
      </c>
      <c r="H9" s="38" t="s">
        <v>18</v>
      </c>
      <c r="I9" s="33" t="s">
        <v>19</v>
      </c>
      <c r="J9" s="37" t="s">
        <v>20</v>
      </c>
      <c r="K9" s="37" t="s">
        <v>17</v>
      </c>
      <c r="L9" s="39" t="s">
        <v>18</v>
      </c>
      <c r="M9" s="40" t="s">
        <v>21</v>
      </c>
      <c r="N9" s="41" t="s">
        <v>22</v>
      </c>
      <c r="O9" s="41" t="s">
        <v>23</v>
      </c>
      <c r="Q9" s="42" t="s">
        <v>1</v>
      </c>
      <c r="R9" s="42" t="s">
        <v>13</v>
      </c>
      <c r="S9" s="42" t="s">
        <v>24</v>
      </c>
      <c r="T9" s="42" t="s">
        <v>25</v>
      </c>
      <c r="U9" s="43" t="s">
        <v>26</v>
      </c>
      <c r="V9" s="43" t="s">
        <v>27</v>
      </c>
      <c r="W9" s="43" t="s">
        <v>28</v>
      </c>
      <c r="X9" s="43" t="s">
        <v>26</v>
      </c>
    </row>
    <row r="10" spans="1:24" ht="19.5" customHeight="1" thickBot="1" x14ac:dyDescent="0.4">
      <c r="A10" s="44" t="s">
        <v>29</v>
      </c>
      <c r="B10" s="45"/>
      <c r="C10" s="46"/>
      <c r="D10" s="47"/>
      <c r="E10" s="48"/>
      <c r="F10" s="49"/>
      <c r="G10" s="50"/>
      <c r="H10" s="50"/>
      <c r="I10" s="45"/>
      <c r="J10" s="50"/>
      <c r="K10" s="50"/>
      <c r="L10" s="51"/>
      <c r="M10" s="48"/>
      <c r="N10" s="50"/>
      <c r="O10" s="50"/>
      <c r="Q10" s="52"/>
      <c r="R10" s="52"/>
      <c r="S10" s="52"/>
      <c r="T10" s="52"/>
      <c r="U10" s="53" t="s">
        <v>30</v>
      </c>
      <c r="V10" s="53" t="s">
        <v>31</v>
      </c>
      <c r="W10" s="53" t="s">
        <v>32</v>
      </c>
      <c r="X10" s="53" t="s">
        <v>33</v>
      </c>
    </row>
    <row r="11" spans="1:24" s="70" customFormat="1" ht="24.75" customHeight="1" thickBot="1" x14ac:dyDescent="0.4">
      <c r="A11" s="54" t="s">
        <v>8</v>
      </c>
      <c r="B11" s="55">
        <f>+B12+B13</f>
        <v>28525389387.86998</v>
      </c>
      <c r="C11" s="56">
        <f>+C12+C13</f>
        <v>347600454.93000001</v>
      </c>
      <c r="D11" s="57">
        <f>+D12+D13</f>
        <v>1190636149.6900001</v>
      </c>
      <c r="E11" s="58">
        <f>+E12+E13</f>
        <v>27003921829.55999</v>
      </c>
      <c r="F11" s="59">
        <f>+E11*100/B11</f>
        <v>94.666268924073051</v>
      </c>
      <c r="G11" s="59">
        <v>93</v>
      </c>
      <c r="H11" s="60">
        <f>+F11-G11</f>
        <v>1.6662689240730515</v>
      </c>
      <c r="I11" s="61">
        <f>+I12+I13</f>
        <v>28542158434.179993</v>
      </c>
      <c r="J11" s="62">
        <f>+I11*100/B11</f>
        <v>100.05878638879209</v>
      </c>
      <c r="K11" s="62">
        <v>100</v>
      </c>
      <c r="L11" s="63">
        <f>+J11-K11</f>
        <v>5.8786388792086086E-2</v>
      </c>
      <c r="M11" s="64">
        <f>+B11-I11</f>
        <v>-16769046.310012817</v>
      </c>
      <c r="N11" s="65">
        <v>1</v>
      </c>
      <c r="O11" s="65">
        <v>51</v>
      </c>
      <c r="P11" s="66">
        <v>3</v>
      </c>
      <c r="Q11" s="67" t="s">
        <v>8</v>
      </c>
      <c r="R11" s="68">
        <v>21663.922001990002</v>
      </c>
      <c r="S11" s="68">
        <v>15260.44817453</v>
      </c>
      <c r="T11" s="69">
        <f>+S11*100/R11</f>
        <v>70.441761067678357</v>
      </c>
      <c r="U11" s="69">
        <f>+T11-D4</f>
        <v>19.441761067678357</v>
      </c>
      <c r="V11" s="68">
        <v>18069.314644459999</v>
      </c>
      <c r="W11" s="69">
        <f>+V11*100/R11</f>
        <v>83.407402606047924</v>
      </c>
      <c r="X11" s="69">
        <f>+W11-E4</f>
        <v>27.167402606047922</v>
      </c>
    </row>
    <row r="12" spans="1:24" ht="24.75" customHeight="1" thickBot="1" x14ac:dyDescent="0.4">
      <c r="A12" s="71" t="s">
        <v>9</v>
      </c>
      <c r="B12" s="72">
        <v>18920131432.719986</v>
      </c>
      <c r="C12" s="73">
        <v>79257448.409999996</v>
      </c>
      <c r="D12" s="74">
        <v>71316001.060000002</v>
      </c>
      <c r="E12" s="75">
        <v>18801957159.449989</v>
      </c>
      <c r="F12" s="59">
        <f>+E12*100/B12</f>
        <v>99.375404585902459</v>
      </c>
      <c r="G12" s="76">
        <v>98</v>
      </c>
      <c r="H12" s="60">
        <f>+F12-G12</f>
        <v>1.3754045859024586</v>
      </c>
      <c r="I12" s="61">
        <f t="shared" ref="I12:I22" si="0">+C12+D12+E12</f>
        <v>18952530608.919991</v>
      </c>
      <c r="J12" s="62">
        <f>+I12*100/B12</f>
        <v>100.1712418135953</v>
      </c>
      <c r="K12" s="77">
        <v>100</v>
      </c>
      <c r="L12" s="63">
        <f>+J12-K12</f>
        <v>0.17124181359530155</v>
      </c>
      <c r="M12" s="78">
        <f>+B12-I12</f>
        <v>-32399176.200004578</v>
      </c>
      <c r="N12" s="65"/>
      <c r="O12" s="65"/>
      <c r="Q12" s="79" t="s">
        <v>9</v>
      </c>
      <c r="R12" s="80">
        <v>12452.7945703</v>
      </c>
      <c r="S12" s="80">
        <v>10580.839074699999</v>
      </c>
      <c r="T12" s="81">
        <f>+S12*100/R12</f>
        <v>84.967587114424688</v>
      </c>
      <c r="U12" s="81">
        <f>+T12-D5</f>
        <v>27.967587114424688</v>
      </c>
      <c r="V12" s="80">
        <v>10614.976114039999</v>
      </c>
      <c r="W12" s="81">
        <f>+V12*100/R12</f>
        <v>85.241718668970805</v>
      </c>
      <c r="X12" s="81">
        <f>+W12-E5</f>
        <v>29.461718668970803</v>
      </c>
    </row>
    <row r="13" spans="1:24" ht="24.75" customHeight="1" thickBot="1" x14ac:dyDescent="0.4">
      <c r="A13" s="71" t="s">
        <v>10</v>
      </c>
      <c r="B13" s="72">
        <v>9605257955.1499958</v>
      </c>
      <c r="C13" s="82">
        <v>268343006.52000001</v>
      </c>
      <c r="D13" s="83">
        <v>1119320148.6300001</v>
      </c>
      <c r="E13" s="75">
        <v>8201964670.1099997</v>
      </c>
      <c r="F13" s="59">
        <f>+E13*100/B13</f>
        <v>85.390363365643921</v>
      </c>
      <c r="G13" s="76">
        <v>75</v>
      </c>
      <c r="H13" s="60">
        <f>+F13-G13</f>
        <v>10.390363365643921</v>
      </c>
      <c r="I13" s="61">
        <f t="shared" si="0"/>
        <v>9589627825.2600002</v>
      </c>
      <c r="J13" s="62">
        <f>+I13*100/B13</f>
        <v>99.837275271908595</v>
      </c>
      <c r="K13" s="77">
        <v>100</v>
      </c>
      <c r="L13" s="84">
        <f>+J13-K13</f>
        <v>-0.16272472809140481</v>
      </c>
      <c r="M13" s="78">
        <f>+B13-I13</f>
        <v>15630129.889995575</v>
      </c>
      <c r="N13" s="65">
        <v>6</v>
      </c>
      <c r="O13" s="65">
        <v>15</v>
      </c>
      <c r="P13" s="3">
        <v>13</v>
      </c>
      <c r="Q13" s="79" t="s">
        <v>10</v>
      </c>
      <c r="R13" s="80">
        <v>9211.1274316899999</v>
      </c>
      <c r="S13" s="80">
        <v>4679.6090998299996</v>
      </c>
      <c r="T13" s="81">
        <f>+S13*100/R13</f>
        <v>50.803868848130939</v>
      </c>
      <c r="U13" s="81">
        <f>+T13-D6</f>
        <v>21.803868848130939</v>
      </c>
      <c r="V13" s="80">
        <v>7454.3385304200001</v>
      </c>
      <c r="W13" s="81">
        <f>+V13*100/R13</f>
        <v>80.927536674544996</v>
      </c>
      <c r="X13" s="81">
        <f>+W13-E6</f>
        <v>22.777536674544997</v>
      </c>
    </row>
    <row r="14" spans="1:24" s="89" customFormat="1" ht="19.5" customHeight="1" x14ac:dyDescent="0.35">
      <c r="A14" s="85" t="s">
        <v>34</v>
      </c>
      <c r="B14" s="48"/>
      <c r="C14" s="50"/>
      <c r="D14" s="48"/>
      <c r="E14" s="48"/>
      <c r="F14" s="49"/>
      <c r="G14" s="50"/>
      <c r="H14" s="86"/>
      <c r="I14" s="87"/>
      <c r="J14" s="50"/>
      <c r="K14" s="50"/>
      <c r="L14" s="50"/>
      <c r="M14" s="48"/>
      <c r="N14" s="50"/>
      <c r="O14" s="88"/>
    </row>
    <row r="15" spans="1:24" s="98" customFormat="1" ht="19.5" customHeight="1" x14ac:dyDescent="0.35">
      <c r="A15" s="90" t="s">
        <v>8</v>
      </c>
      <c r="B15" s="61">
        <f>+B16+B20</f>
        <v>2997790719.6099997</v>
      </c>
      <c r="C15" s="91">
        <f>+C16+C20</f>
        <v>55485.83</v>
      </c>
      <c r="D15" s="92">
        <f>+D16+D20</f>
        <v>28344424.869999997</v>
      </c>
      <c r="E15" s="93">
        <f>+E16+E20</f>
        <v>2786219946.98</v>
      </c>
      <c r="F15" s="62">
        <f t="shared" ref="F15:F22" si="1">+E15*100/B15</f>
        <v>92.942443538636212</v>
      </c>
      <c r="G15" s="94"/>
      <c r="H15" s="95"/>
      <c r="I15" s="61">
        <f t="shared" si="0"/>
        <v>2814619857.6799998</v>
      </c>
      <c r="J15" s="62">
        <f t="shared" ref="J15:J20" si="2">+I15*100/B15</f>
        <v>93.889804890922164</v>
      </c>
      <c r="K15" s="62"/>
      <c r="L15" s="96"/>
      <c r="M15" s="64">
        <f>+M16+M20</f>
        <v>183170861.92999983</v>
      </c>
      <c r="N15" s="97"/>
      <c r="O15" s="97"/>
    </row>
    <row r="16" spans="1:24" s="70" customFormat="1" ht="19.5" customHeight="1" x14ac:dyDescent="0.35">
      <c r="A16" s="99" t="s">
        <v>35</v>
      </c>
      <c r="B16" s="61">
        <f>+B17+B18+B19</f>
        <v>2461860887.4299998</v>
      </c>
      <c r="C16" s="91">
        <f>+C17+C18+C19</f>
        <v>0</v>
      </c>
      <c r="D16" s="100">
        <f>+D17+D18+D19</f>
        <v>28344424.869999997</v>
      </c>
      <c r="E16" s="61">
        <f>+SUM(E17:E19)</f>
        <v>2256794827.1599998</v>
      </c>
      <c r="F16" s="101">
        <f>+E16*100/B16</f>
        <v>91.670282373912954</v>
      </c>
      <c r="G16" s="94"/>
      <c r="H16" s="95"/>
      <c r="I16" s="61">
        <f>+I17+I18+I19</f>
        <v>2285139252.0300002</v>
      </c>
      <c r="J16" s="94">
        <f t="shared" si="2"/>
        <v>92.821623825199808</v>
      </c>
      <c r="K16" s="94"/>
      <c r="L16" s="102"/>
      <c r="M16" s="64">
        <f>+M17+M18+M19</f>
        <v>176721635.39999986</v>
      </c>
      <c r="N16" s="103"/>
      <c r="O16" s="103"/>
    </row>
    <row r="17" spans="1:20" ht="19.5" customHeight="1" x14ac:dyDescent="0.35">
      <c r="A17" s="104" t="s">
        <v>36</v>
      </c>
      <c r="B17" s="105">
        <v>24020888.32</v>
      </c>
      <c r="C17" s="106">
        <v>0</v>
      </c>
      <c r="D17" s="107">
        <v>0</v>
      </c>
      <c r="E17" s="108">
        <v>24020888.32</v>
      </c>
      <c r="F17" s="77">
        <f t="shared" si="1"/>
        <v>100</v>
      </c>
      <c r="G17" s="109"/>
      <c r="H17" s="110"/>
      <c r="I17" s="105">
        <f t="shared" si="0"/>
        <v>24020888.32</v>
      </c>
      <c r="J17" s="109">
        <f t="shared" si="2"/>
        <v>100</v>
      </c>
      <c r="K17" s="109"/>
      <c r="L17" s="111"/>
      <c r="M17" s="78">
        <f>+B17-I17</f>
        <v>0</v>
      </c>
      <c r="N17" s="5"/>
      <c r="O17" s="5"/>
      <c r="R17" s="12" t="s">
        <v>37</v>
      </c>
      <c r="S17" s="5" t="s">
        <v>38</v>
      </c>
      <c r="T17" s="5" t="s">
        <v>39</v>
      </c>
    </row>
    <row r="18" spans="1:20" ht="19.5" customHeight="1" x14ac:dyDescent="0.35">
      <c r="A18" s="104" t="s">
        <v>40</v>
      </c>
      <c r="B18" s="105">
        <v>1772476259.27</v>
      </c>
      <c r="C18" s="106">
        <v>0</v>
      </c>
      <c r="D18" s="107">
        <v>1059233.3999999999</v>
      </c>
      <c r="E18" s="108">
        <v>1701880930.48</v>
      </c>
      <c r="F18" s="77">
        <f t="shared" si="1"/>
        <v>96.017135438582699</v>
      </c>
      <c r="G18" s="109"/>
      <c r="H18" s="110"/>
      <c r="I18" s="105">
        <f t="shared" si="0"/>
        <v>1702940163.8800001</v>
      </c>
      <c r="J18" s="109">
        <f t="shared" si="2"/>
        <v>96.076895528144419</v>
      </c>
      <c r="K18" s="109"/>
      <c r="L18" s="111"/>
      <c r="M18" s="78">
        <f>+B18-I18</f>
        <v>69536095.389999866</v>
      </c>
      <c r="N18" s="5"/>
      <c r="O18" s="5"/>
      <c r="R18" s="12">
        <v>63</v>
      </c>
      <c r="S18" s="112">
        <v>25.88</v>
      </c>
      <c r="T18" s="112">
        <v>92.8</v>
      </c>
    </row>
    <row r="19" spans="1:20" ht="19.5" customHeight="1" x14ac:dyDescent="0.35">
      <c r="A19" s="104" t="s">
        <v>41</v>
      </c>
      <c r="B19" s="113">
        <v>665363739.84000003</v>
      </c>
      <c r="C19" s="106">
        <v>0</v>
      </c>
      <c r="D19" s="114">
        <v>27285191.469999999</v>
      </c>
      <c r="E19" s="113">
        <v>530893008.36000001</v>
      </c>
      <c r="F19" s="77">
        <f t="shared" si="1"/>
        <v>79.789891839862477</v>
      </c>
      <c r="G19" s="109"/>
      <c r="H19" s="110"/>
      <c r="I19" s="105">
        <f t="shared" si="0"/>
        <v>558178199.83000004</v>
      </c>
      <c r="J19" s="109">
        <f t="shared" si="2"/>
        <v>83.890685110707281</v>
      </c>
      <c r="K19" s="109"/>
      <c r="L19" s="111"/>
      <c r="M19" s="78">
        <f>+B19-I19</f>
        <v>107185540.00999999</v>
      </c>
      <c r="N19" s="5"/>
      <c r="O19" s="5"/>
      <c r="R19" s="12">
        <v>64</v>
      </c>
      <c r="S19" s="112">
        <v>1778.64</v>
      </c>
      <c r="T19" s="112">
        <v>95.75</v>
      </c>
    </row>
    <row r="20" spans="1:20" s="70" customFormat="1" ht="19.5" customHeight="1" x14ac:dyDescent="0.35">
      <c r="A20" s="99" t="s">
        <v>42</v>
      </c>
      <c r="B20" s="61">
        <f>+B21+B22</f>
        <v>535929832.17999995</v>
      </c>
      <c r="C20" s="91">
        <f>+C21+C22</f>
        <v>55485.83</v>
      </c>
      <c r="D20" s="92">
        <f>+D21+D22</f>
        <v>0</v>
      </c>
      <c r="E20" s="93">
        <f>+E21+E22</f>
        <v>529425119.81999999</v>
      </c>
      <c r="F20" s="62">
        <f t="shared" si="1"/>
        <v>98.786275372367172</v>
      </c>
      <c r="G20" s="94"/>
      <c r="H20" s="102"/>
      <c r="I20" s="61">
        <f>+I21+I22+I23</f>
        <v>529480605.64999998</v>
      </c>
      <c r="J20" s="62">
        <f t="shared" si="2"/>
        <v>98.79662856165956</v>
      </c>
      <c r="K20" s="62"/>
      <c r="L20" s="96"/>
      <c r="M20" s="64">
        <f>+M21+M22</f>
        <v>6449226.5299999714</v>
      </c>
      <c r="N20" s="103"/>
      <c r="O20" s="103"/>
      <c r="R20" s="115">
        <v>65</v>
      </c>
      <c r="S20" s="116">
        <v>668.82</v>
      </c>
      <c r="T20" s="116">
        <v>88.71</v>
      </c>
    </row>
    <row r="21" spans="1:20" ht="19.5" customHeight="1" x14ac:dyDescent="0.35">
      <c r="A21" s="104" t="s">
        <v>40</v>
      </c>
      <c r="B21" s="105">
        <v>384191433.42999995</v>
      </c>
      <c r="C21" s="106">
        <v>55485.83</v>
      </c>
      <c r="D21" s="107">
        <v>0</v>
      </c>
      <c r="E21" s="117">
        <v>379138167.19999999</v>
      </c>
      <c r="F21" s="77">
        <f t="shared" si="1"/>
        <v>98.684700961475073</v>
      </c>
      <c r="G21" s="109"/>
      <c r="H21" s="111"/>
      <c r="I21" s="61">
        <f t="shared" si="0"/>
        <v>379193653.02999997</v>
      </c>
      <c r="J21" s="77">
        <f>+I21*100/B21</f>
        <v>98.699143196562048</v>
      </c>
      <c r="K21" s="77"/>
      <c r="L21" s="118"/>
      <c r="M21" s="78">
        <f>+B21-I21</f>
        <v>4997780.3999999762</v>
      </c>
      <c r="N21" s="5"/>
      <c r="O21" s="5"/>
      <c r="R21" s="12"/>
      <c r="S21" s="112"/>
      <c r="T21" s="112"/>
    </row>
    <row r="22" spans="1:20" ht="19.5" customHeight="1" x14ac:dyDescent="0.35">
      <c r="A22" s="104" t="s">
        <v>41</v>
      </c>
      <c r="B22" s="105">
        <v>151738398.75</v>
      </c>
      <c r="C22" s="106">
        <v>0</v>
      </c>
      <c r="D22" s="107">
        <v>0</v>
      </c>
      <c r="E22" s="117">
        <v>150286952.62</v>
      </c>
      <c r="F22" s="77">
        <f t="shared" si="1"/>
        <v>99.043454958035142</v>
      </c>
      <c r="G22" s="109"/>
      <c r="H22" s="111"/>
      <c r="I22" s="61">
        <f t="shared" si="0"/>
        <v>150286952.62</v>
      </c>
      <c r="J22" s="77">
        <f>+I22*100/B22</f>
        <v>99.043454958035142</v>
      </c>
      <c r="K22" s="77"/>
      <c r="L22" s="118"/>
      <c r="M22" s="78">
        <f>+B22-I22</f>
        <v>1451446.1299999952</v>
      </c>
      <c r="N22" s="5"/>
      <c r="O22" s="5"/>
      <c r="R22" s="12"/>
      <c r="S22" s="112"/>
      <c r="T22" s="112"/>
    </row>
    <row r="23" spans="1:20" s="123" customFormat="1" ht="19.5" hidden="1" customHeight="1" x14ac:dyDescent="0.35">
      <c r="A23" s="119"/>
      <c r="B23" s="105"/>
      <c r="C23" s="120"/>
      <c r="D23" s="107"/>
      <c r="E23" s="117"/>
      <c r="F23" s="49"/>
      <c r="G23" s="49"/>
      <c r="H23" s="121"/>
      <c r="I23" s="105"/>
      <c r="J23" s="77"/>
      <c r="K23" s="77"/>
      <c r="L23" s="118"/>
      <c r="M23" s="122"/>
      <c r="N23" s="5"/>
      <c r="O23" s="5"/>
      <c r="R23" s="12"/>
      <c r="S23" s="112"/>
      <c r="T23" s="112"/>
    </row>
    <row r="24" spans="1:20" s="130" customFormat="1" ht="19.5" hidden="1" customHeight="1" x14ac:dyDescent="0.35">
      <c r="A24" s="124" t="s">
        <v>43</v>
      </c>
      <c r="B24" s="125"/>
      <c r="C24" s="126"/>
      <c r="D24" s="127"/>
      <c r="E24" s="128"/>
      <c r="F24" s="76"/>
      <c r="G24" s="76"/>
      <c r="H24" s="129"/>
      <c r="I24" s="105"/>
      <c r="J24" s="77"/>
      <c r="K24" s="77"/>
      <c r="L24" s="118"/>
      <c r="M24" s="122"/>
      <c r="N24" s="12"/>
      <c r="O24" s="12"/>
      <c r="R24" s="12"/>
      <c r="S24" s="112"/>
      <c r="T24" s="112"/>
    </row>
    <row r="25" spans="1:20" s="140" customFormat="1" ht="19.5" customHeight="1" x14ac:dyDescent="0.35">
      <c r="A25" s="44" t="s">
        <v>44</v>
      </c>
      <c r="B25" s="131"/>
      <c r="C25" s="132"/>
      <c r="D25" s="133"/>
      <c r="E25" s="134"/>
      <c r="F25" s="135"/>
      <c r="G25" s="135"/>
      <c r="H25" s="136"/>
      <c r="I25" s="137"/>
      <c r="J25" s="135"/>
      <c r="K25" s="135"/>
      <c r="L25" s="138"/>
      <c r="M25" s="134"/>
      <c r="N25" s="135"/>
      <c r="O25" s="139"/>
      <c r="R25" s="12" t="s">
        <v>42</v>
      </c>
      <c r="S25" s="112">
        <v>337.55</v>
      </c>
      <c r="T25" s="112">
        <v>90.9</v>
      </c>
    </row>
    <row r="26" spans="1:20" s="140" customFormat="1" ht="84" x14ac:dyDescent="0.35">
      <c r="A26" s="32" t="s">
        <v>1</v>
      </c>
      <c r="B26" s="33" t="s">
        <v>13</v>
      </c>
      <c r="C26" s="34" t="s">
        <v>45</v>
      </c>
      <c r="D26" s="35" t="s">
        <v>46</v>
      </c>
      <c r="E26" s="36" t="s">
        <v>6</v>
      </c>
      <c r="F26" s="37" t="s">
        <v>16</v>
      </c>
      <c r="G26" s="37"/>
      <c r="H26" s="141"/>
      <c r="I26" s="33" t="s">
        <v>47</v>
      </c>
      <c r="J26" s="37" t="s">
        <v>20</v>
      </c>
      <c r="K26" s="37"/>
      <c r="L26" s="39"/>
      <c r="M26" s="40" t="s">
        <v>48</v>
      </c>
      <c r="N26" s="41" t="s">
        <v>49</v>
      </c>
      <c r="O26" s="139"/>
      <c r="R26" s="12"/>
      <c r="S26" s="112"/>
      <c r="T26" s="112"/>
    </row>
    <row r="27" spans="1:20" s="154" customFormat="1" ht="25.5" customHeight="1" x14ac:dyDescent="0.2">
      <c r="A27" s="142" t="s">
        <v>50</v>
      </c>
      <c r="B27" s="143">
        <v>2332331126.3999991</v>
      </c>
      <c r="C27" s="144">
        <v>0</v>
      </c>
      <c r="D27" s="145">
        <v>69727138.689999998</v>
      </c>
      <c r="E27" s="146">
        <v>2161354074.0999999</v>
      </c>
      <c r="F27" s="147">
        <f>+E27*100/B27</f>
        <v>92.669263366394048</v>
      </c>
      <c r="G27" s="147"/>
      <c r="H27" s="148"/>
      <c r="I27" s="149">
        <f>+C27+D27+E27</f>
        <v>2231081212.79</v>
      </c>
      <c r="J27" s="76">
        <f>+I27*100/B27</f>
        <v>95.658853390758438</v>
      </c>
      <c r="K27" s="76"/>
      <c r="L27" s="150"/>
      <c r="M27" s="151">
        <v>5010</v>
      </c>
      <c r="N27" s="152">
        <f>+B27-C27-D27-E27</f>
        <v>101249913.60999918</v>
      </c>
      <c r="O27" s="153"/>
      <c r="R27" s="153" t="s">
        <v>51</v>
      </c>
      <c r="S27" s="155">
        <v>2810.89</v>
      </c>
      <c r="T27" s="155">
        <v>88.98</v>
      </c>
    </row>
    <row r="28" spans="1:20" s="18" customFormat="1" ht="11.25" hidden="1" customHeight="1" x14ac:dyDescent="0.35">
      <c r="B28" s="156"/>
      <c r="C28" s="157"/>
      <c r="D28" s="158"/>
      <c r="E28" s="159"/>
      <c r="F28" s="160"/>
      <c r="G28" s="161"/>
      <c r="H28" s="162"/>
      <c r="I28" s="163"/>
      <c r="J28" s="164"/>
      <c r="K28" s="165"/>
      <c r="L28" s="166"/>
      <c r="M28" s="19"/>
    </row>
    <row r="29" spans="1:20" s="130" customFormat="1" ht="21" hidden="1" customHeight="1" x14ac:dyDescent="0.35">
      <c r="A29" s="167" t="s">
        <v>52</v>
      </c>
      <c r="B29" s="168"/>
      <c r="C29" s="169"/>
      <c r="D29" s="170"/>
      <c r="E29" s="171"/>
      <c r="F29" s="172"/>
      <c r="G29" s="162"/>
      <c r="H29" s="162"/>
      <c r="I29" s="173"/>
      <c r="J29" s="174"/>
      <c r="K29" s="175"/>
      <c r="L29" s="176"/>
      <c r="M29" s="177"/>
    </row>
    <row r="30" spans="1:20" s="130" customFormat="1" ht="21" hidden="1" customHeight="1" x14ac:dyDescent="0.35">
      <c r="A30" s="178" t="s">
        <v>53</v>
      </c>
      <c r="B30" s="179"/>
      <c r="C30" s="180"/>
      <c r="D30" s="181"/>
      <c r="E30" s="182"/>
      <c r="F30" s="183"/>
      <c r="G30" s="184"/>
      <c r="H30" s="185"/>
      <c r="I30" s="186"/>
      <c r="J30" s="187"/>
      <c r="K30" s="188"/>
      <c r="L30" s="189"/>
      <c r="M30" s="190"/>
      <c r="N30" s="191"/>
      <c r="O30" s="191"/>
    </row>
    <row r="31" spans="1:20" s="130" customFormat="1" ht="21" hidden="1" customHeight="1" x14ac:dyDescent="0.35">
      <c r="A31" s="192" t="s">
        <v>8</v>
      </c>
      <c r="B31" s="193">
        <f>+B32+B33</f>
        <v>88.126599999999996</v>
      </c>
      <c r="C31" s="194"/>
      <c r="D31" s="195">
        <f>+D32+D33</f>
        <v>65.132317</v>
      </c>
      <c r="E31" s="196">
        <f>+E32+E33</f>
        <v>17.083368100000001</v>
      </c>
      <c r="F31" s="183">
        <f>+E31*100/B31</f>
        <v>19.385030285974953</v>
      </c>
      <c r="G31" s="183">
        <v>93</v>
      </c>
      <c r="H31" s="129">
        <f>+F31-G31</f>
        <v>-73.614969714025051</v>
      </c>
      <c r="I31" s="197">
        <f>+D31+E31</f>
        <v>82.215685100000002</v>
      </c>
      <c r="J31" s="198">
        <f>+I31*100/B31</f>
        <v>93.292700614797369</v>
      </c>
      <c r="K31" s="198">
        <v>100</v>
      </c>
      <c r="L31" s="84">
        <f>+J31-K31</f>
        <v>-6.7072993852026315</v>
      </c>
      <c r="M31" s="199">
        <f>+B31-I31</f>
        <v>5.9109148999999945</v>
      </c>
      <c r="N31" s="191"/>
      <c r="O31" s="191"/>
      <c r="P31" s="130" t="s">
        <v>54</v>
      </c>
      <c r="Q31" s="200">
        <f>K31-J31</f>
        <v>6.7072993852026315</v>
      </c>
      <c r="R31" s="200">
        <f>G31-F31</f>
        <v>73.614969714025051</v>
      </c>
    </row>
    <row r="32" spans="1:20" s="130" customFormat="1" ht="21" hidden="1" customHeight="1" x14ac:dyDescent="0.35">
      <c r="A32" s="192" t="s">
        <v>9</v>
      </c>
      <c r="B32" s="201">
        <v>22.302499999999998</v>
      </c>
      <c r="C32" s="194"/>
      <c r="D32" s="202">
        <v>6.3451380000000004</v>
      </c>
      <c r="E32" s="203">
        <v>10.370555100000001</v>
      </c>
      <c r="F32" s="183">
        <f>+E32*100/B32</f>
        <v>46.499518439636823</v>
      </c>
      <c r="G32" s="183">
        <v>98</v>
      </c>
      <c r="H32" s="129">
        <f>+F32-G32</f>
        <v>-51.500481560363177</v>
      </c>
      <c r="I32" s="197">
        <f t="shared" ref="I32:I37" si="3">+D32+E32</f>
        <v>16.715693100000003</v>
      </c>
      <c r="J32" s="198">
        <f t="shared" ref="J32:J37" si="4">+I32*100/B32</f>
        <v>74.949862571460613</v>
      </c>
      <c r="K32" s="198">
        <v>100</v>
      </c>
      <c r="L32" s="84">
        <f>+J32-K32</f>
        <v>-25.050137428539387</v>
      </c>
      <c r="M32" s="199">
        <f>+B32-I32</f>
        <v>5.5868068999999956</v>
      </c>
      <c r="N32" s="191"/>
      <c r="O32" s="191"/>
      <c r="Q32" s="200">
        <f t="shared" ref="Q32:Q37" si="5">K32-J32</f>
        <v>25.050137428539387</v>
      </c>
      <c r="R32" s="200">
        <f t="shared" ref="R32:R37" si="6">G32-F32</f>
        <v>51.500481560363177</v>
      </c>
    </row>
    <row r="33" spans="1:18" s="130" customFormat="1" ht="21" hidden="1" customHeight="1" x14ac:dyDescent="0.35">
      <c r="A33" s="192" t="s">
        <v>10</v>
      </c>
      <c r="B33" s="201">
        <v>65.824100000000001</v>
      </c>
      <c r="C33" s="204"/>
      <c r="D33" s="202">
        <v>58.787179000000002</v>
      </c>
      <c r="E33" s="203">
        <v>6.7128129999999997</v>
      </c>
      <c r="F33" s="183">
        <f>+E33*100/B33</f>
        <v>10.198108291643942</v>
      </c>
      <c r="G33" s="183">
        <v>75</v>
      </c>
      <c r="H33" s="129">
        <f>+F33-G33</f>
        <v>-64.801891708356052</v>
      </c>
      <c r="I33" s="197">
        <f t="shared" si="3"/>
        <v>65.499992000000006</v>
      </c>
      <c r="J33" s="198">
        <f t="shared" si="4"/>
        <v>99.507614992077364</v>
      </c>
      <c r="K33" s="198">
        <v>100</v>
      </c>
      <c r="L33" s="84">
        <f>+J33-K33</f>
        <v>-0.49238500792263551</v>
      </c>
      <c r="M33" s="199">
        <f>+B33-I33</f>
        <v>0.3241079999999954</v>
      </c>
      <c r="N33" s="191"/>
      <c r="O33" s="191"/>
      <c r="Q33" s="200">
        <f t="shared" si="5"/>
        <v>0.49238500792263551</v>
      </c>
      <c r="R33" s="200">
        <f t="shared" si="6"/>
        <v>64.801891708356052</v>
      </c>
    </row>
    <row r="34" spans="1:18" s="130" customFormat="1" ht="21" hidden="1" customHeight="1" x14ac:dyDescent="0.35">
      <c r="A34" s="178" t="s">
        <v>55</v>
      </c>
      <c r="B34" s="179"/>
      <c r="C34" s="180"/>
      <c r="D34" s="181"/>
      <c r="E34" s="182"/>
      <c r="F34" s="183"/>
      <c r="G34" s="184"/>
      <c r="H34" s="185"/>
      <c r="I34" s="197">
        <f t="shared" si="3"/>
        <v>0</v>
      </c>
      <c r="J34" s="198"/>
      <c r="K34" s="188"/>
      <c r="L34" s="189"/>
      <c r="M34" s="205"/>
      <c r="N34" s="191"/>
      <c r="O34" s="191"/>
      <c r="Q34" s="200">
        <f t="shared" si="5"/>
        <v>0</v>
      </c>
      <c r="R34" s="200">
        <f t="shared" si="6"/>
        <v>0</v>
      </c>
    </row>
    <row r="35" spans="1:18" s="130" customFormat="1" ht="21" hidden="1" customHeight="1" x14ac:dyDescent="0.35">
      <c r="A35" s="192" t="s">
        <v>8</v>
      </c>
      <c r="B35" s="193">
        <f>+B36+B37</f>
        <v>302.51709999999997</v>
      </c>
      <c r="C35" s="194"/>
      <c r="D35" s="195">
        <f>+D36+D37</f>
        <v>81.666079309999986</v>
      </c>
      <c r="E35" s="182">
        <f>+E36+E37</f>
        <v>184.51526587999999</v>
      </c>
      <c r="F35" s="183">
        <f>+E35*100/B35</f>
        <v>60.993334221437394</v>
      </c>
      <c r="G35" s="183">
        <v>93</v>
      </c>
      <c r="H35" s="129">
        <f>+F35-G35</f>
        <v>-32.006665778562606</v>
      </c>
      <c r="I35" s="197">
        <f>+I36+I37</f>
        <v>266.18134519</v>
      </c>
      <c r="J35" s="198">
        <f t="shared" si="4"/>
        <v>87.988859204983797</v>
      </c>
      <c r="K35" s="198">
        <v>100</v>
      </c>
      <c r="L35" s="84">
        <f>+J35-K35</f>
        <v>-12.011140795016203</v>
      </c>
      <c r="M35" s="199">
        <f>+B35-I35</f>
        <v>36.335754809999969</v>
      </c>
      <c r="N35" s="191"/>
      <c r="O35" s="191"/>
      <c r="Q35" s="200">
        <f t="shared" si="5"/>
        <v>12.011140795016203</v>
      </c>
      <c r="R35" s="200">
        <f t="shared" si="6"/>
        <v>32.006665778562606</v>
      </c>
    </row>
    <row r="36" spans="1:18" s="130" customFormat="1" ht="21" hidden="1" customHeight="1" x14ac:dyDescent="0.35">
      <c r="A36" s="192" t="s">
        <v>9</v>
      </c>
      <c r="B36" s="201">
        <v>31.181699999999999</v>
      </c>
      <c r="C36" s="204"/>
      <c r="D36" s="202">
        <v>2.63656194</v>
      </c>
      <c r="E36" s="206">
        <v>16.719158759999999</v>
      </c>
      <c r="F36" s="183">
        <f>+E36*100/B36</f>
        <v>53.618496618208759</v>
      </c>
      <c r="G36" s="183">
        <v>98</v>
      </c>
      <c r="H36" s="129">
        <f>+F36-G36</f>
        <v>-44.381503381791241</v>
      </c>
      <c r="I36" s="197">
        <f>+D36+E36</f>
        <v>19.355720699999999</v>
      </c>
      <c r="J36" s="198">
        <f t="shared" si="4"/>
        <v>62.073975120022318</v>
      </c>
      <c r="K36" s="198">
        <v>100</v>
      </c>
      <c r="L36" s="84">
        <f>+J36-K36</f>
        <v>-37.926024879977682</v>
      </c>
      <c r="M36" s="199">
        <f>+B36-I36</f>
        <v>11.8259793</v>
      </c>
      <c r="N36" s="191"/>
      <c r="O36" s="191"/>
      <c r="Q36" s="200">
        <f t="shared" si="5"/>
        <v>37.926024879977682</v>
      </c>
      <c r="R36" s="200">
        <f t="shared" si="6"/>
        <v>44.381503381791241</v>
      </c>
    </row>
    <row r="37" spans="1:18" s="130" customFormat="1" ht="21" hidden="1" customHeight="1" x14ac:dyDescent="0.35">
      <c r="A37" s="192" t="s">
        <v>10</v>
      </c>
      <c r="B37" s="201">
        <v>271.33539999999999</v>
      </c>
      <c r="C37" s="204"/>
      <c r="D37" s="202">
        <v>79.029517369999994</v>
      </c>
      <c r="E37" s="206">
        <v>167.79610711999999</v>
      </c>
      <c r="F37" s="183">
        <f>+E37*100/B37</f>
        <v>61.840846096749623</v>
      </c>
      <c r="G37" s="183">
        <v>75</v>
      </c>
      <c r="H37" s="129">
        <f>+F37-G37</f>
        <v>-13.159153903250377</v>
      </c>
      <c r="I37" s="197">
        <f t="shared" si="3"/>
        <v>246.82562449</v>
      </c>
      <c r="J37" s="198">
        <f t="shared" si="4"/>
        <v>90.966982004559682</v>
      </c>
      <c r="K37" s="198">
        <v>100</v>
      </c>
      <c r="L37" s="84">
        <f>+J37-K37</f>
        <v>-9.0330179954403178</v>
      </c>
      <c r="M37" s="199">
        <f>+B37-I37</f>
        <v>24.509775509999997</v>
      </c>
      <c r="N37" s="191"/>
      <c r="O37" s="191"/>
      <c r="Q37" s="200">
        <f t="shared" si="5"/>
        <v>9.0330179954403178</v>
      </c>
      <c r="R37" s="200">
        <f t="shared" si="6"/>
        <v>13.159153903250377</v>
      </c>
    </row>
    <row r="38" spans="1:18" s="23" customFormat="1" x14ac:dyDescent="0.35">
      <c r="A38" s="207" t="s">
        <v>56</v>
      </c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</row>
    <row r="39" spans="1:18" s="23" customFormat="1" x14ac:dyDescent="0.35">
      <c r="A39" s="208" t="s">
        <v>57</v>
      </c>
      <c r="B39" s="209"/>
      <c r="C39" s="210"/>
      <c r="D39" s="209"/>
      <c r="E39" s="209"/>
      <c r="F39" s="211"/>
      <c r="I39" s="212"/>
      <c r="M39" s="209"/>
    </row>
  </sheetData>
  <mergeCells count="11">
    <mergeCell ref="Q9:Q10"/>
    <mergeCell ref="R9:R10"/>
    <mergeCell ref="S9:S10"/>
    <mergeCell ref="T9:T10"/>
    <mergeCell ref="A38:O38"/>
    <mergeCell ref="A1:I1"/>
    <mergeCell ref="B2:C2"/>
    <mergeCell ref="D2:E2"/>
    <mergeCell ref="F2:G2"/>
    <mergeCell ref="H2:I2"/>
    <mergeCell ref="A7:M7"/>
  </mergeCells>
  <pageMargins left="0.57999999999999996" right="0.19685039370078741" top="0.43307086614173229" bottom="0.23622047244094491" header="0.31496062992125984" footer="0.11811023622047245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ใช้จ่าย 30.09.65 ปรับ19.10.65</vt:lpstr>
      <vt:lpstr>'ใช้จ่าย 30.09.65 ปรับ19.10.65'!Print_Area</vt:lpstr>
      <vt:lpstr>'ใช้จ่าย 30.09.65 ปรับ19.10.65'!Print_Titles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2022-10-19T07:10:21Z</dcterms:created>
  <dcterms:modified xsi:type="dcterms:W3CDTF">2022-10-19T07:14:14Z</dcterms:modified>
</cp:coreProperties>
</file>