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480" yWindow="570" windowWidth="15435" windowHeight="3585" activeTab="1"/>
  </bookViews>
  <sheets>
    <sheet name="เปรียบเทียบ" sheetId="7" r:id="rId1"/>
    <sheet name="ปีงบประมาณ2561" sheetId="12" r:id="rId2"/>
  </sheets>
  <externalReferences>
    <externalReference r:id="rId3"/>
    <externalReference r:id="rId4"/>
    <externalReference r:id="rId5"/>
  </externalReferences>
  <definedNames>
    <definedName name="_xlnm.Print_Area" localSheetId="0">เปรียบเทียบ!$A$1:$Y$51</definedName>
    <definedName name="ก6">'[1]แบบ4 แบบ10'!$J$13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24519"/>
</workbook>
</file>

<file path=xl/calcChain.xml><?xml version="1.0" encoding="utf-8"?>
<calcChain xmlns="http://schemas.openxmlformats.org/spreadsheetml/2006/main">
  <c r="C18" i="7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C5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B5"/>
  <c r="I22" i="12"/>
  <c r="V16" i="7"/>
  <c r="W16"/>
  <c r="V17"/>
  <c r="W17"/>
  <c r="W15"/>
  <c r="V15"/>
  <c r="V12"/>
  <c r="W12"/>
  <c r="V13"/>
  <c r="W13"/>
  <c r="V14"/>
  <c r="W14"/>
  <c r="W11"/>
  <c r="V11"/>
  <c r="V8"/>
  <c r="W8"/>
  <c r="V9"/>
  <c r="W9"/>
  <c r="W7"/>
  <c r="V7"/>
  <c r="W6"/>
  <c r="V6"/>
  <c r="B10" i="12"/>
  <c r="C10"/>
  <c r="D10"/>
  <c r="E10"/>
  <c r="F10"/>
  <c r="G10"/>
  <c r="H10"/>
  <c r="I10"/>
  <c r="J10"/>
  <c r="K10"/>
  <c r="L10"/>
  <c r="M10"/>
  <c r="N10"/>
  <c r="O10"/>
  <c r="P10"/>
  <c r="B11"/>
  <c r="C11"/>
  <c r="D11"/>
  <c r="E11"/>
  <c r="F11"/>
  <c r="G11"/>
  <c r="H11"/>
  <c r="I11"/>
  <c r="J11"/>
  <c r="K11"/>
  <c r="L11"/>
  <c r="M11"/>
  <c r="N11"/>
  <c r="O11"/>
  <c r="P11"/>
  <c r="B12"/>
  <c r="C12"/>
  <c r="D12"/>
  <c r="E12"/>
  <c r="F12"/>
  <c r="G12"/>
  <c r="H12"/>
  <c r="I12"/>
  <c r="J12"/>
  <c r="K12"/>
  <c r="L12"/>
  <c r="M12"/>
  <c r="N12"/>
  <c r="O12"/>
  <c r="P12"/>
  <c r="B13"/>
  <c r="C13"/>
  <c r="D13"/>
  <c r="E13"/>
  <c r="F13"/>
  <c r="G13"/>
  <c r="H13"/>
  <c r="I13"/>
  <c r="J13"/>
  <c r="K13"/>
  <c r="L13"/>
  <c r="M13"/>
  <c r="N13"/>
  <c r="O13"/>
  <c r="P13"/>
  <c r="B15"/>
  <c r="C15"/>
  <c r="D15"/>
  <c r="E15"/>
  <c r="F15"/>
  <c r="G15"/>
  <c r="H15"/>
  <c r="I15"/>
  <c r="J15"/>
  <c r="K15"/>
  <c r="L15"/>
  <c r="M15"/>
  <c r="N15"/>
  <c r="O15"/>
  <c r="P15"/>
  <c r="B16"/>
  <c r="C16"/>
  <c r="D16"/>
  <c r="E16"/>
  <c r="F16"/>
  <c r="G16"/>
  <c r="H16"/>
  <c r="I16"/>
  <c r="J16"/>
  <c r="K16"/>
  <c r="L16"/>
  <c r="M16"/>
  <c r="N16"/>
  <c r="O16"/>
  <c r="P16"/>
  <c r="B17"/>
  <c r="C17"/>
  <c r="D17"/>
  <c r="E17"/>
  <c r="F17"/>
  <c r="G17"/>
  <c r="H17"/>
  <c r="I17"/>
  <c r="J17"/>
  <c r="K17"/>
  <c r="L17"/>
  <c r="M17"/>
  <c r="N17"/>
  <c r="O17"/>
  <c r="P17"/>
  <c r="B18"/>
  <c r="C18"/>
  <c r="D18"/>
  <c r="E18"/>
  <c r="F18"/>
  <c r="G18"/>
  <c r="H18"/>
  <c r="I18"/>
  <c r="J18"/>
  <c r="K18"/>
  <c r="L18"/>
  <c r="M18"/>
  <c r="N18"/>
  <c r="O18"/>
  <c r="P18"/>
  <c r="B19"/>
  <c r="C19"/>
  <c r="D19"/>
  <c r="E19"/>
  <c r="F19"/>
  <c r="G19"/>
  <c r="H19"/>
  <c r="I19"/>
  <c r="J19"/>
  <c r="K19"/>
  <c r="L19"/>
  <c r="M19"/>
  <c r="N19"/>
  <c r="O19"/>
  <c r="P19"/>
  <c r="B20"/>
  <c r="C20"/>
  <c r="D20"/>
  <c r="E20"/>
  <c r="F20"/>
  <c r="G20"/>
  <c r="H20"/>
  <c r="I20"/>
  <c r="J20"/>
  <c r="K20"/>
  <c r="L20"/>
  <c r="M20"/>
  <c r="N20"/>
  <c r="O20"/>
  <c r="P20"/>
  <c r="B21"/>
  <c r="C21"/>
  <c r="D21"/>
  <c r="E21"/>
  <c r="F21"/>
  <c r="G21"/>
  <c r="H21"/>
  <c r="I21"/>
  <c r="J21"/>
  <c r="K21"/>
  <c r="L21"/>
  <c r="M21"/>
  <c r="N21"/>
  <c r="O21"/>
  <c r="P21"/>
  <c r="B32"/>
  <c r="C32"/>
  <c r="D32"/>
  <c r="D45" s="1"/>
  <c r="E32"/>
  <c r="F32"/>
  <c r="G32"/>
  <c r="H32"/>
  <c r="H45" s="1"/>
  <c r="I32"/>
  <c r="J32"/>
  <c r="K32"/>
  <c r="L32"/>
  <c r="L45" s="1"/>
  <c r="M32"/>
  <c r="N32"/>
  <c r="O32"/>
  <c r="P32"/>
  <c r="P45" s="1"/>
  <c r="B37"/>
  <c r="C37"/>
  <c r="C45" s="1"/>
  <c r="D37"/>
  <c r="E37"/>
  <c r="E45" s="1"/>
  <c r="F37"/>
  <c r="G37"/>
  <c r="G45" s="1"/>
  <c r="H37"/>
  <c r="I37"/>
  <c r="I45" s="1"/>
  <c r="J37"/>
  <c r="K37"/>
  <c r="K45" s="1"/>
  <c r="L37"/>
  <c r="M37"/>
  <c r="M45" s="1"/>
  <c r="N37"/>
  <c r="O37"/>
  <c r="O45" s="1"/>
  <c r="P37"/>
  <c r="B45"/>
  <c r="F45"/>
  <c r="J45"/>
  <c r="N45"/>
  <c r="B55"/>
  <c r="C55"/>
  <c r="D55"/>
  <c r="E55"/>
  <c r="F55"/>
  <c r="G55"/>
  <c r="H55"/>
  <c r="I55"/>
  <c r="J55"/>
  <c r="K55"/>
  <c r="L55"/>
  <c r="M55"/>
  <c r="N55"/>
  <c r="O55"/>
  <c r="P55"/>
  <c r="B60"/>
  <c r="C60"/>
  <c r="D60"/>
  <c r="E60"/>
  <c r="E68" s="1"/>
  <c r="F60"/>
  <c r="G60"/>
  <c r="H60"/>
  <c r="I60"/>
  <c r="I68" s="1"/>
  <c r="J60"/>
  <c r="K60"/>
  <c r="L60"/>
  <c r="M60"/>
  <c r="M68" s="1"/>
  <c r="N60"/>
  <c r="O60"/>
  <c r="P60"/>
  <c r="C68"/>
  <c r="G68"/>
  <c r="K68"/>
  <c r="O68"/>
  <c r="P68" l="1"/>
  <c r="N68"/>
  <c r="L68"/>
  <c r="J68"/>
  <c r="H68"/>
  <c r="F68"/>
  <c r="D68"/>
  <c r="B68"/>
  <c r="O14"/>
  <c r="M14"/>
  <c r="K14"/>
  <c r="I14"/>
  <c r="G14"/>
  <c r="E14"/>
  <c r="C14"/>
  <c r="P14"/>
  <c r="N14"/>
  <c r="L14"/>
  <c r="J14"/>
  <c r="H14"/>
  <c r="F14"/>
  <c r="D14"/>
  <c r="B14"/>
  <c r="B9"/>
  <c r="P9"/>
  <c r="P22" s="1"/>
  <c r="N9"/>
  <c r="N22" s="1"/>
  <c r="L9"/>
  <c r="L22" s="1"/>
  <c r="J9"/>
  <c r="J22" s="1"/>
  <c r="H9"/>
  <c r="H22" s="1"/>
  <c r="F9"/>
  <c r="F22" s="1"/>
  <c r="D9"/>
  <c r="D22" s="1"/>
  <c r="O9"/>
  <c r="M9"/>
  <c r="K9"/>
  <c r="I9"/>
  <c r="G9"/>
  <c r="E9"/>
  <c r="C9"/>
  <c r="B22"/>
  <c r="O22"/>
  <c r="M22"/>
  <c r="K22"/>
  <c r="G22"/>
  <c r="E22"/>
  <c r="C22"/>
  <c r="AK14" i="7" l="1"/>
  <c r="AL15"/>
  <c r="AL16"/>
  <c r="AL14"/>
  <c r="AL7"/>
  <c r="AL8"/>
  <c r="AL6"/>
  <c r="AK6"/>
  <c r="AK15"/>
  <c r="AK16"/>
  <c r="AJ8"/>
  <c r="AK7"/>
  <c r="AK8"/>
  <c r="AJ6"/>
  <c r="AK13" l="1"/>
  <c r="AK5"/>
  <c r="AJ16"/>
  <c r="AJ15"/>
  <c r="AJ14"/>
  <c r="AJ7"/>
  <c r="AI16"/>
  <c r="AI15"/>
  <c r="AI14"/>
  <c r="AH16"/>
  <c r="AH15"/>
  <c r="AH14"/>
  <c r="AG16"/>
  <c r="AG15"/>
  <c r="AG14"/>
  <c r="AF16"/>
  <c r="AF15"/>
  <c r="AF14"/>
  <c r="AE16"/>
  <c r="AE15"/>
  <c r="AE14"/>
  <c r="AD16"/>
  <c r="AD15"/>
  <c r="AD14"/>
  <c r="AC16"/>
  <c r="AC15"/>
  <c r="AC14"/>
  <c r="AB16"/>
  <c r="AB15"/>
  <c r="AB14"/>
  <c r="AI8"/>
  <c r="AI7"/>
  <c r="AH8"/>
  <c r="AH7"/>
  <c r="AG8"/>
  <c r="AG7"/>
  <c r="AF8"/>
  <c r="AF7"/>
  <c r="AE8"/>
  <c r="AE7"/>
  <c r="AD8"/>
  <c r="AD7"/>
  <c r="AC8"/>
  <c r="AC7"/>
  <c r="AB8"/>
  <c r="AB7"/>
  <c r="AI6"/>
  <c r="AH6"/>
  <c r="AG6"/>
  <c r="AF6"/>
  <c r="AE6"/>
  <c r="AD6"/>
  <c r="AC6"/>
  <c r="AB6"/>
  <c r="B10"/>
  <c r="B18" l="1"/>
  <c r="AB5"/>
  <c r="AB9" s="1"/>
  <c r="AJ5"/>
  <c r="AJ13"/>
  <c r="AJ17" s="1"/>
  <c r="AF5"/>
  <c r="AF9" s="1"/>
  <c r="AL13"/>
  <c r="AL17" s="1"/>
  <c r="AL5"/>
  <c r="AL9" s="1"/>
  <c r="AC5"/>
  <c r="AC9" s="1"/>
  <c r="AJ9"/>
  <c r="AH5"/>
  <c r="AH9" s="1"/>
  <c r="AF13"/>
  <c r="AF17" s="1"/>
  <c r="AE13"/>
  <c r="AE17" s="1"/>
  <c r="AK9"/>
  <c r="AI13"/>
  <c r="AI17" s="1"/>
  <c r="AG5"/>
  <c r="AG9" s="1"/>
  <c r="AH13"/>
  <c r="AH17" s="1"/>
  <c r="AE5"/>
  <c r="AE9" s="1"/>
  <c r="AC13"/>
  <c r="AC17" s="1"/>
  <c r="AK17"/>
  <c r="AD5"/>
  <c r="AD9" s="1"/>
  <c r="AI5"/>
  <c r="AI9" s="1"/>
  <c r="AB13"/>
  <c r="AB17" s="1"/>
  <c r="AD13"/>
  <c r="AD17" s="1"/>
  <c r="AG13"/>
  <c r="AG17" s="1"/>
</calcChain>
</file>

<file path=xl/sharedStrings.xml><?xml version="1.0" encoding="utf-8"?>
<sst xmlns="http://schemas.openxmlformats.org/spreadsheetml/2006/main" count="273" uniqueCount="66">
  <si>
    <t xml:space="preserve">รวมส่วนภูมิภาค </t>
  </si>
  <si>
    <t xml:space="preserve"> </t>
  </si>
  <si>
    <t>จำนวนใบ</t>
  </si>
  <si>
    <t>มาดำเนินการ</t>
  </si>
  <si>
    <t>อนุญาตที่</t>
  </si>
  <si>
    <t>ธรรมเนียม</t>
  </si>
  <si>
    <t>หลักสูตร</t>
  </si>
  <si>
    <t>ใบอนุญาต</t>
  </si>
  <si>
    <t>ย้ายออก</t>
  </si>
  <si>
    <t>ได้รับยก</t>
  </si>
  <si>
    <t>เว้นค่า</t>
  </si>
  <si>
    <t xml:space="preserve"> ผู้ขับรถส่วนบุคคล</t>
  </si>
  <si>
    <t xml:space="preserve">   - ชนิดที่ 1</t>
  </si>
  <si>
    <t xml:space="preserve">   - ชนิดที่ 2</t>
  </si>
  <si>
    <t xml:space="preserve">   - ชนิดที่ 3</t>
  </si>
  <si>
    <t xml:space="preserve">   - ชนิดที่ 4</t>
  </si>
  <si>
    <t xml:space="preserve"> ผู้ขับรถทุกประเภท</t>
  </si>
  <si>
    <t xml:space="preserve"> นายตรวจ</t>
  </si>
  <si>
    <t xml:space="preserve"> ผู้เก็บค่าโดยสาร</t>
  </si>
  <si>
    <t xml:space="preserve"> ผู้บริการ</t>
  </si>
  <si>
    <t xml:space="preserve">         รวม</t>
  </si>
  <si>
    <t>รวมส่วนกลาง</t>
  </si>
  <si>
    <t>ลากจูง</t>
  </si>
  <si>
    <t>วัตถุ</t>
  </si>
  <si>
    <t>อันตราย</t>
  </si>
  <si>
    <t>รวมทั่วประเทศ</t>
  </si>
  <si>
    <t>ปี 2554</t>
  </si>
  <si>
    <t>ปี 2555</t>
  </si>
  <si>
    <t>ปี 2556</t>
  </si>
  <si>
    <t>ออกใหม่</t>
  </si>
  <si>
    <t>ต่อออายุ</t>
  </si>
  <si>
    <t>ต่ออายุ</t>
  </si>
  <si>
    <t>รวม</t>
  </si>
  <si>
    <t>ชนิดใบอนุญาต</t>
  </si>
  <si>
    <t>ผู้ขับรถ</t>
  </si>
  <si>
    <t>ปี 2551</t>
  </si>
  <si>
    <t>ปี 2552</t>
  </si>
  <si>
    <t>ปี 2553</t>
  </si>
  <si>
    <t>นายตรวจ</t>
  </si>
  <si>
    <t>ผู้เก็บค่าโดยสาร</t>
  </si>
  <si>
    <t>ผู้บริการ</t>
  </si>
  <si>
    <t>จำนวนผู้</t>
  </si>
  <si>
    <t>เกี่ยวกับ</t>
  </si>
  <si>
    <t>ย้ายเข้า</t>
  </si>
  <si>
    <t>แก้ไข</t>
  </si>
  <si>
    <t>รายการ</t>
  </si>
  <si>
    <t>ในใบ</t>
  </si>
  <si>
    <t>อนุญาต</t>
  </si>
  <si>
    <t>(ฉบับ)</t>
  </si>
  <si>
    <t>(ครั้ง)</t>
  </si>
  <si>
    <t>(ราย)</t>
  </si>
  <si>
    <t>จำนวน</t>
  </si>
  <si>
    <t>ครั้งที่</t>
  </si>
  <si>
    <t>ทดสอบ</t>
  </si>
  <si>
    <t>ใบแทน</t>
  </si>
  <si>
    <t>อื่นๆ</t>
  </si>
  <si>
    <t>ปี 2557</t>
  </si>
  <si>
    <t>ปี 2558</t>
  </si>
  <si>
    <t>ปี 2559</t>
  </si>
  <si>
    <t>ปี 2560</t>
  </si>
  <si>
    <t>เปรียบเทียบจำนวนใบอนุญาตขับรถและใบอนุญาตผู้ประจำรถ จำแนกตามประเภทใบอนุญาต ณ วันที่ 30 กันยายน 2550-2560 (ทั่วประเทศ)</t>
  </si>
  <si>
    <t>/บก.)</t>
  </si>
  <si>
    <t>(นต./กส.</t>
  </si>
  <si>
    <t xml:space="preserve">   จำนวนผู้เข้ารับการอบรม (ราย)</t>
  </si>
  <si>
    <t xml:space="preserve"> สถิติการดำเนินการเกี่ยวกับใบอนุญาตผู้ประจำรถ ตามกฎหมายว่าด้วยการขนส่งทางบก ประจำปีงบประมาณ 2561</t>
  </si>
  <si>
    <t>ปี 2561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</si>
</sst>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16">
    <font>
      <sz val="14"/>
      <name val="AngsanaUPC"/>
    </font>
    <font>
      <sz val="14"/>
      <name val="AngsanaUPC"/>
      <family val="1"/>
      <charset val="222"/>
    </font>
    <font>
      <sz val="14"/>
      <name val="Cordia New"/>
      <family val="2"/>
    </font>
    <font>
      <sz val="14"/>
      <name val="CordiaUPC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4"/>
      <color theme="0" tint="-0.34998626667073579"/>
      <name val="TH SarabunPSK"/>
      <family val="2"/>
    </font>
    <font>
      <sz val="12"/>
      <color theme="0" tint="-0.34998626667073579"/>
      <name val="TH SarabunPSK"/>
      <family val="2"/>
    </font>
    <font>
      <b/>
      <sz val="14"/>
      <color theme="0" tint="-0.34998626667073579"/>
      <name val="TH SarabunPSK"/>
      <family val="2"/>
    </font>
    <font>
      <b/>
      <sz val="12"/>
      <color theme="0" tint="-0.34998626667073579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AFEA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gray0625">
        <fgColor indexed="15"/>
        <bgColor theme="8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2" fillId="0" borderId="0"/>
  </cellStyleXfs>
  <cellXfs count="116">
    <xf numFmtId="0" fontId="0" fillId="0" borderId="0" xfId="0"/>
    <xf numFmtId="188" fontId="4" fillId="0" borderId="0" xfId="1" applyNumberFormat="1" applyFont="1" applyAlignment="1">
      <alignment horizontal="centerContinuous"/>
    </xf>
    <xf numFmtId="0" fontId="5" fillId="0" borderId="0" xfId="0" applyFont="1"/>
    <xf numFmtId="188" fontId="4" fillId="0" borderId="1" xfId="1" applyNumberFormat="1" applyFont="1" applyBorder="1"/>
    <xf numFmtId="0" fontId="4" fillId="0" borderId="0" xfId="0" applyFont="1"/>
    <xf numFmtId="188" fontId="5" fillId="0" borderId="1" xfId="1" applyNumberFormat="1" applyFont="1" applyBorder="1"/>
    <xf numFmtId="188" fontId="5" fillId="0" borderId="2" xfId="1" applyNumberFormat="1" applyFont="1" applyBorder="1"/>
    <xf numFmtId="188" fontId="4" fillId="0" borderId="5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88" fontId="4" fillId="0" borderId="0" xfId="1" applyNumberFormat="1" applyFont="1" applyBorder="1" applyAlignment="1">
      <alignment vertical="center"/>
    </xf>
    <xf numFmtId="188" fontId="4" fillId="0" borderId="6" xfId="1" applyNumberFormat="1" applyFont="1" applyBorder="1" applyAlignment="1">
      <alignment vertical="center"/>
    </xf>
    <xf numFmtId="188" fontId="4" fillId="0" borderId="0" xfId="1" applyNumberFormat="1" applyFont="1" applyBorder="1"/>
    <xf numFmtId="188" fontId="5" fillId="0" borderId="4" xfId="1" applyNumberFormat="1" applyFont="1" applyBorder="1"/>
    <xf numFmtId="188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8" fontId="5" fillId="0" borderId="0" xfId="0" applyNumberFormat="1" applyFont="1"/>
    <xf numFmtId="188" fontId="4" fillId="0" borderId="0" xfId="1" applyNumberFormat="1" applyFont="1" applyAlignment="1">
      <alignment horizontal="left"/>
    </xf>
    <xf numFmtId="188" fontId="4" fillId="0" borderId="0" xfId="1" applyNumberFormat="1" applyFont="1" applyAlignment="1">
      <alignment horizontal="left"/>
    </xf>
    <xf numFmtId="188" fontId="5" fillId="0" borderId="0" xfId="1" applyNumberFormat="1" applyFont="1" applyBorder="1"/>
    <xf numFmtId="188" fontId="4" fillId="0" borderId="2" xfId="1" applyNumberFormat="1" applyFont="1" applyBorder="1" applyAlignment="1">
      <alignment shrinkToFit="1"/>
    </xf>
    <xf numFmtId="188" fontId="5" fillId="0" borderId="2" xfId="1" applyNumberFormat="1" applyFont="1" applyBorder="1" applyAlignment="1">
      <alignment shrinkToFit="1"/>
    </xf>
    <xf numFmtId="188" fontId="5" fillId="0" borderId="1" xfId="1" applyNumberFormat="1" applyFont="1" applyBorder="1" applyAlignment="1">
      <alignment shrinkToFit="1"/>
    </xf>
    <xf numFmtId="188" fontId="4" fillId="0" borderId="1" xfId="1" applyNumberFormat="1" applyFont="1" applyBorder="1" applyAlignment="1">
      <alignment shrinkToFit="1"/>
    </xf>
    <xf numFmtId="188" fontId="4" fillId="0" borderId="4" xfId="1" applyNumberFormat="1" applyFont="1" applyBorder="1" applyAlignment="1">
      <alignment shrinkToFit="1"/>
    </xf>
    <xf numFmtId="188" fontId="4" fillId="0" borderId="5" xfId="1" applyNumberFormat="1" applyFont="1" applyBorder="1" applyAlignment="1">
      <alignment vertical="center" shrinkToFit="1"/>
    </xf>
    <xf numFmtId="0" fontId="4" fillId="0" borderId="0" xfId="6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 wrapText="1"/>
    </xf>
    <xf numFmtId="0" fontId="10" fillId="0" borderId="12" xfId="6" applyFont="1" applyFill="1" applyBorder="1" applyAlignment="1">
      <alignment horizontal="center" vertical="center" wrapText="1"/>
    </xf>
    <xf numFmtId="0" fontId="5" fillId="0" borderId="0" xfId="6" applyFont="1" applyFill="1"/>
    <xf numFmtId="0" fontId="9" fillId="0" borderId="12" xfId="6" applyFont="1" applyFill="1" applyBorder="1" applyAlignment="1">
      <alignment horizontal="center" vertical="center" wrapText="1"/>
    </xf>
    <xf numFmtId="0" fontId="4" fillId="2" borderId="4" xfId="6" applyFont="1" applyFill="1" applyBorder="1" applyAlignment="1">
      <alignment horizontal="center" vertical="center" wrapText="1"/>
    </xf>
    <xf numFmtId="188" fontId="4" fillId="0" borderId="0" xfId="1" applyNumberFormat="1" applyFont="1" applyFill="1" applyAlignment="1">
      <alignment horizontal="left"/>
    </xf>
    <xf numFmtId="188" fontId="10" fillId="0" borderId="0" xfId="1" applyNumberFormat="1" applyFont="1" applyFill="1" applyAlignment="1">
      <alignment horizontal="left"/>
    </xf>
    <xf numFmtId="0" fontId="8" fillId="0" borderId="0" xfId="0" applyFont="1" applyFill="1"/>
    <xf numFmtId="0" fontId="6" fillId="0" borderId="0" xfId="0" applyFont="1" applyFill="1"/>
    <xf numFmtId="0" fontId="5" fillId="0" borderId="0" xfId="0" applyFont="1" applyFill="1"/>
    <xf numFmtId="0" fontId="8" fillId="0" borderId="12" xfId="0" applyFont="1" applyFill="1" applyBorder="1"/>
    <xf numFmtId="188" fontId="7" fillId="0" borderId="0" xfId="1" applyNumberFormat="1" applyFont="1" applyFill="1" applyBorder="1"/>
    <xf numFmtId="188" fontId="8" fillId="0" borderId="12" xfId="1" applyNumberFormat="1" applyFont="1" applyFill="1" applyBorder="1"/>
    <xf numFmtId="188" fontId="11" fillId="0" borderId="12" xfId="0" applyNumberFormat="1" applyFont="1" applyFill="1" applyBorder="1"/>
    <xf numFmtId="0" fontId="4" fillId="0" borderId="0" xfId="0" applyFont="1" applyFill="1"/>
    <xf numFmtId="188" fontId="6" fillId="0" borderId="0" xfId="1" applyNumberFormat="1" applyFont="1" applyFill="1" applyBorder="1"/>
    <xf numFmtId="188" fontId="9" fillId="0" borderId="12" xfId="0" applyNumberFormat="1" applyFont="1" applyFill="1" applyBorder="1"/>
    <xf numFmtId="188" fontId="10" fillId="0" borderId="12" xfId="1" applyNumberFormat="1" applyFont="1" applyFill="1" applyBorder="1"/>
    <xf numFmtId="0" fontId="11" fillId="0" borderId="12" xfId="0" applyFont="1" applyFill="1" applyBorder="1"/>
    <xf numFmtId="188" fontId="7" fillId="0" borderId="0" xfId="1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88" fontId="4" fillId="0" borderId="0" xfId="1" applyNumberFormat="1" applyFont="1" applyFill="1" applyBorder="1" applyAlignment="1">
      <alignment vertical="center"/>
    </xf>
    <xf numFmtId="188" fontId="10" fillId="0" borderId="0" xfId="1" applyNumberFormat="1" applyFont="1" applyFill="1" applyBorder="1" applyAlignment="1">
      <alignment vertical="center"/>
    </xf>
    <xf numFmtId="0" fontId="9" fillId="0" borderId="0" xfId="0" applyFont="1" applyFill="1" applyBorder="1"/>
    <xf numFmtId="0" fontId="6" fillId="0" borderId="0" xfId="0" applyFont="1" applyFill="1" applyBorder="1"/>
    <xf numFmtId="0" fontId="5" fillId="0" borderId="0" xfId="6" applyFont="1" applyFill="1" applyBorder="1"/>
    <xf numFmtId="0" fontId="6" fillId="0" borderId="0" xfId="6" applyFont="1" applyFill="1" applyBorder="1"/>
    <xf numFmtId="0" fontId="4" fillId="0" borderId="0" xfId="0" applyFont="1" applyFill="1" applyBorder="1"/>
    <xf numFmtId="0" fontId="7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 applyAlignment="1">
      <alignment vertical="center"/>
    </xf>
    <xf numFmtId="188" fontId="11" fillId="0" borderId="18" xfId="0" applyNumberFormat="1" applyFont="1" applyFill="1" applyBorder="1"/>
    <xf numFmtId="0" fontId="10" fillId="0" borderId="0" xfId="0" applyFont="1" applyFill="1" applyBorder="1" applyAlignment="1">
      <alignment vertical="center"/>
    </xf>
    <xf numFmtId="188" fontId="8" fillId="0" borderId="0" xfId="1" applyNumberFormat="1" applyFont="1" applyFill="1" applyBorder="1"/>
    <xf numFmtId="0" fontId="9" fillId="0" borderId="0" xfId="6" applyFont="1" applyFill="1" applyBorder="1" applyAlignment="1">
      <alignment horizontal="center" vertical="center" wrapText="1"/>
    </xf>
    <xf numFmtId="188" fontId="9" fillId="0" borderId="0" xfId="0" applyNumberFormat="1" applyFont="1" applyFill="1" applyBorder="1"/>
    <xf numFmtId="188" fontId="9" fillId="0" borderId="0" xfId="1" applyNumberFormat="1" applyFont="1" applyFill="1" applyBorder="1"/>
    <xf numFmtId="0" fontId="11" fillId="0" borderId="0" xfId="0" applyFont="1" applyFill="1" applyBorder="1" applyAlignment="1">
      <alignment vertical="center"/>
    </xf>
    <xf numFmtId="0" fontId="8" fillId="0" borderId="0" xfId="0" applyFont="1" applyFill="1" applyBorder="1"/>
    <xf numFmtId="3" fontId="5" fillId="0" borderId="0" xfId="0" applyNumberFormat="1" applyFont="1"/>
    <xf numFmtId="188" fontId="4" fillId="3" borderId="5" xfId="1" applyNumberFormat="1" applyFont="1" applyFill="1" applyBorder="1" applyAlignment="1">
      <alignment vertical="center"/>
    </xf>
    <xf numFmtId="188" fontId="4" fillId="3" borderId="4" xfId="1" applyNumberFormat="1" applyFont="1" applyFill="1" applyBorder="1" applyAlignment="1">
      <alignment vertical="center"/>
    </xf>
    <xf numFmtId="188" fontId="5" fillId="3" borderId="2" xfId="1" applyNumberFormat="1" applyFont="1" applyFill="1" applyBorder="1"/>
    <xf numFmtId="188" fontId="5" fillId="3" borderId="1" xfId="1" applyNumberFormat="1" applyFont="1" applyFill="1" applyBorder="1"/>
    <xf numFmtId="188" fontId="4" fillId="4" borderId="8" xfId="1" applyNumberFormat="1" applyFont="1" applyFill="1" applyBorder="1" applyAlignment="1">
      <alignment horizontal="center" vertical="top"/>
    </xf>
    <xf numFmtId="188" fontId="4" fillId="4" borderId="2" xfId="1" applyNumberFormat="1" applyFont="1" applyFill="1" applyBorder="1" applyAlignment="1">
      <alignment horizontal="center"/>
    </xf>
    <xf numFmtId="188" fontId="4" fillId="4" borderId="1" xfId="1" applyNumberFormat="1" applyFont="1" applyFill="1" applyBorder="1" applyAlignment="1">
      <alignment horizontal="center"/>
    </xf>
    <xf numFmtId="188" fontId="4" fillId="4" borderId="7" xfId="1" applyNumberFormat="1" applyFont="1" applyFill="1" applyBorder="1" applyAlignment="1">
      <alignment horizontal="center"/>
    </xf>
    <xf numFmtId="188" fontId="4" fillId="3" borderId="4" xfId="1" applyNumberFormat="1" applyFont="1" applyFill="1" applyBorder="1" applyAlignment="1">
      <alignment horizontal="center" vertical="center"/>
    </xf>
    <xf numFmtId="188" fontId="5" fillId="0" borderId="2" xfId="1" applyNumberFormat="1" applyFont="1" applyFill="1" applyBorder="1"/>
    <xf numFmtId="0" fontId="13" fillId="0" borderId="0" xfId="0" applyFont="1"/>
    <xf numFmtId="188" fontId="4" fillId="4" borderId="8" xfId="1" applyNumberFormat="1" applyFont="1" applyFill="1" applyBorder="1" applyAlignment="1">
      <alignment horizontal="center" vertical="center"/>
    </xf>
    <xf numFmtId="0" fontId="10" fillId="0" borderId="13" xfId="6" applyFont="1" applyFill="1" applyBorder="1" applyAlignment="1">
      <alignment horizontal="center" vertical="center" wrapText="1"/>
    </xf>
    <xf numFmtId="0" fontId="10" fillId="0" borderId="14" xfId="6" applyFont="1" applyFill="1" applyBorder="1" applyAlignment="1">
      <alignment horizontal="center" vertical="center" wrapText="1"/>
    </xf>
    <xf numFmtId="0" fontId="10" fillId="0" borderId="15" xfId="6" applyFont="1" applyFill="1" applyBorder="1" applyAlignment="1">
      <alignment horizontal="center" vertical="center" wrapText="1"/>
    </xf>
    <xf numFmtId="188" fontId="4" fillId="0" borderId="0" xfId="1" applyNumberFormat="1" applyFont="1" applyAlignment="1">
      <alignment horizontal="left"/>
    </xf>
    <xf numFmtId="0" fontId="4" fillId="0" borderId="0" xfId="0" applyFont="1" applyBorder="1" applyAlignment="1">
      <alignment horizontal="center"/>
    </xf>
    <xf numFmtId="188" fontId="4" fillId="0" borderId="0" xfId="1" applyNumberFormat="1" applyFont="1" applyBorder="1" applyAlignment="1">
      <alignment horizontal="center"/>
    </xf>
    <xf numFmtId="0" fontId="4" fillId="2" borderId="16" xfId="6" applyFont="1" applyFill="1" applyBorder="1" applyAlignment="1">
      <alignment horizontal="center" vertical="center" wrapText="1"/>
    </xf>
    <xf numFmtId="0" fontId="4" fillId="2" borderId="17" xfId="6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3" xfId="6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88" fontId="12" fillId="0" borderId="0" xfId="1" applyNumberFormat="1" applyFont="1" applyAlignment="1">
      <alignment horizontal="center" vertical="center"/>
    </xf>
    <xf numFmtId="188" fontId="12" fillId="0" borderId="0" xfId="1" applyNumberFormat="1" applyFont="1" applyBorder="1" applyAlignment="1">
      <alignment horizontal="center" vertical="center"/>
    </xf>
    <xf numFmtId="188" fontId="4" fillId="4" borderId="3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88" fontId="4" fillId="4" borderId="9" xfId="1" applyNumberFormat="1" applyFont="1" applyFill="1" applyBorder="1" applyAlignment="1">
      <alignment horizontal="center" vertical="center"/>
    </xf>
    <xf numFmtId="188" fontId="4" fillId="4" borderId="6" xfId="1" applyNumberFormat="1" applyFont="1" applyFill="1" applyBorder="1" applyAlignment="1">
      <alignment horizontal="center" vertical="center"/>
    </xf>
    <xf numFmtId="188" fontId="4" fillId="4" borderId="7" xfId="1" applyNumberFormat="1" applyFont="1" applyFill="1" applyBorder="1" applyAlignment="1">
      <alignment horizontal="center" vertical="center"/>
    </xf>
    <xf numFmtId="188" fontId="4" fillId="4" borderId="10" xfId="1" applyNumberFormat="1" applyFont="1" applyFill="1" applyBorder="1" applyAlignment="1">
      <alignment horizontal="center" vertical="center"/>
    </xf>
    <xf numFmtId="188" fontId="4" fillId="4" borderId="11" xfId="1" applyNumberFormat="1" applyFont="1" applyFill="1" applyBorder="1" applyAlignment="1">
      <alignment horizontal="center" vertical="center"/>
    </xf>
    <xf numFmtId="188" fontId="4" fillId="4" borderId="8" xfId="1" applyNumberFormat="1" applyFont="1" applyFill="1" applyBorder="1" applyAlignment="1">
      <alignment horizontal="center" vertical="center"/>
    </xf>
    <xf numFmtId="188" fontId="12" fillId="0" borderId="11" xfId="1" applyNumberFormat="1" applyFont="1" applyBorder="1" applyAlignment="1">
      <alignment horizontal="center" vertical="center"/>
    </xf>
    <xf numFmtId="188" fontId="4" fillId="4" borderId="1" xfId="1" applyNumberFormat="1" applyFont="1" applyFill="1" applyBorder="1" applyAlignment="1">
      <alignment horizontal="center" vertical="center" wrapText="1"/>
    </xf>
    <xf numFmtId="188" fontId="4" fillId="4" borderId="4" xfId="1" applyNumberFormat="1" applyFont="1" applyFill="1" applyBorder="1" applyAlignment="1">
      <alignment horizontal="center" vertical="center" wrapText="1"/>
    </xf>
    <xf numFmtId="0" fontId="14" fillId="0" borderId="0" xfId="0" applyFont="1" applyFill="1" applyBorder="1"/>
    <xf numFmtId="0" fontId="15" fillId="0" borderId="0" xfId="0" applyFont="1" applyFill="1" applyBorder="1"/>
    <xf numFmtId="188" fontId="14" fillId="0" borderId="0" xfId="1" applyNumberFormat="1" applyFont="1" applyFill="1" applyBorder="1"/>
    <xf numFmtId="0" fontId="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4" fillId="0" borderId="0" xfId="6" applyFont="1" applyFill="1" applyBorder="1" applyAlignment="1">
      <alignment horizontal="center" vertical="center" wrapText="1"/>
    </xf>
    <xf numFmtId="188" fontId="14" fillId="0" borderId="0" xfId="0" applyNumberFormat="1" applyFont="1" applyFill="1" applyBorder="1"/>
    <xf numFmtId="0" fontId="8" fillId="0" borderId="0" xfId="6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9" fillId="0" borderId="0" xfId="6" applyFont="1" applyFill="1" applyBorder="1" applyAlignment="1">
      <alignment horizontal="center"/>
    </xf>
  </cellXfs>
  <cellStyles count="7">
    <cellStyle name="Comma 2" xfId="2"/>
    <cellStyle name="Comma 3" xfId="3"/>
    <cellStyle name="Comma 4" xfId="4"/>
    <cellStyle name="Normal 2" xfId="5"/>
    <cellStyle name="เครื่องหมายจุลภาค" xfId="1" builtinId="3"/>
    <cellStyle name="ปกติ" xfId="0" builtinId="0"/>
    <cellStyle name="ปกติ_รายงานประจำปี 2549 แผ่นพับ_เพิ่มเติม" xfId="6"/>
  </cellStyles>
  <dxfs count="0"/>
  <tableStyles count="0" defaultTableStyle="TableStyleMedium9" defaultPivotStyle="PivotStyleLight16"/>
  <colors>
    <mruColors>
      <color rgb="FFAFEA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plotArea>
      <c:layout>
        <c:manualLayout>
          <c:layoutTarget val="inner"/>
          <c:xMode val="edge"/>
          <c:yMode val="edge"/>
          <c:x val="0.11806597899270152"/>
          <c:y val="0.11078319836354976"/>
          <c:w val="0.83393973673895683"/>
          <c:h val="0.66193889464884614"/>
        </c:manualLayout>
      </c:layout>
      <c:lineChart>
        <c:grouping val="standard"/>
        <c:ser>
          <c:idx val="0"/>
          <c:order val="0"/>
          <c:tx>
            <c:strRef>
              <c:f>เปรียบเทียบ!$AB$3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CC"/>
              </a:solidFill>
            </a:ln>
          </c:spPr>
          <c:marker>
            <c:symbol val="circle"/>
            <c:size val="4"/>
            <c:spPr>
              <a:solidFill>
                <a:srgbClr val="0000CC"/>
              </a:solidFill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2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3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4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5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6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8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9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0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90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b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2551</c:v>
                </c:pt>
                <c:pt idx="1">
                  <c:v>2552</c:v>
                </c:pt>
                <c:pt idx="2">
                  <c:v>2553</c:v>
                </c:pt>
                <c:pt idx="3">
                  <c:v>2554</c:v>
                </c:pt>
                <c:pt idx="4">
                  <c:v>2555</c:v>
                </c:pt>
                <c:pt idx="5">
                  <c:v>2556</c:v>
                </c:pt>
                <c:pt idx="6">
                  <c:v>2557</c:v>
                </c:pt>
                <c:pt idx="7">
                  <c:v>2558</c:v>
                </c:pt>
                <c:pt idx="8">
                  <c:v>2559</c:v>
                </c:pt>
                <c:pt idx="9">
                  <c:v>2560</c:v>
                </c:pt>
                <c:pt idx="10">
                  <c:v>2561</c:v>
                </c:pt>
              </c:numCache>
            </c:numRef>
          </c:cat>
          <c:val>
            <c:numRef>
              <c:f>เปรียบเทียบ!$AB$7:$AL$7</c:f>
              <c:numCache>
                <c:formatCode>_(* #,##0_);_(* \(#,##0\);_(* "-"??_);_(@_)</c:formatCode>
                <c:ptCount val="11"/>
                <c:pt idx="0">
                  <c:v>1974</c:v>
                </c:pt>
                <c:pt idx="1">
                  <c:v>2213</c:v>
                </c:pt>
                <c:pt idx="2">
                  <c:v>1529</c:v>
                </c:pt>
                <c:pt idx="3">
                  <c:v>1394</c:v>
                </c:pt>
                <c:pt idx="4">
                  <c:v>960</c:v>
                </c:pt>
                <c:pt idx="5">
                  <c:v>882</c:v>
                </c:pt>
                <c:pt idx="6">
                  <c:v>875</c:v>
                </c:pt>
                <c:pt idx="7">
                  <c:v>1121</c:v>
                </c:pt>
                <c:pt idx="8">
                  <c:v>1080</c:v>
                </c:pt>
                <c:pt idx="9">
                  <c:v>1339</c:v>
                </c:pt>
                <c:pt idx="10">
                  <c:v>1515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19F1-42FA-90FF-B096C945379A}"/>
            </c:ext>
          </c:extLst>
        </c:ser>
        <c:ser>
          <c:idx val="1"/>
          <c:order val="1"/>
          <c:tx>
            <c:strRef>
              <c:f>เปรียบเทียบ!$AB$11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3"/>
            <c:spPr>
              <a:solidFill>
                <a:srgbClr val="FF0000"/>
              </a:solidFill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2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3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4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5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6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8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9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0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lang="en-US" sz="90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เปรียบเทียบ!$AB$12:$AL$12</c:f>
              <c:numCache>
                <c:formatCode>General</c:formatCode>
                <c:ptCount val="11"/>
                <c:pt idx="0">
                  <c:v>2551</c:v>
                </c:pt>
                <c:pt idx="1">
                  <c:v>2552</c:v>
                </c:pt>
                <c:pt idx="2">
                  <c:v>2553</c:v>
                </c:pt>
                <c:pt idx="3">
                  <c:v>2554</c:v>
                </c:pt>
                <c:pt idx="4">
                  <c:v>2555</c:v>
                </c:pt>
                <c:pt idx="5">
                  <c:v>2556</c:v>
                </c:pt>
                <c:pt idx="6">
                  <c:v>2557</c:v>
                </c:pt>
                <c:pt idx="7">
                  <c:v>2558</c:v>
                </c:pt>
                <c:pt idx="8">
                  <c:v>2559</c:v>
                </c:pt>
                <c:pt idx="9">
                  <c:v>2560</c:v>
                </c:pt>
                <c:pt idx="10">
                  <c:v>2561</c:v>
                </c:pt>
              </c:numCache>
            </c:numRef>
          </c:cat>
          <c:val>
            <c:numRef>
              <c:f>เปรียบเทียบ!$AB$15:$AL$15</c:f>
              <c:numCache>
                <c:formatCode>_(* #,##0_);_(* \(#,##0\);_(* "-"??_);_(@_)</c:formatCode>
                <c:ptCount val="11"/>
                <c:pt idx="0">
                  <c:v>4524</c:v>
                </c:pt>
                <c:pt idx="1">
                  <c:v>3989</c:v>
                </c:pt>
                <c:pt idx="2">
                  <c:v>4632</c:v>
                </c:pt>
                <c:pt idx="3">
                  <c:v>3606</c:v>
                </c:pt>
                <c:pt idx="4">
                  <c:v>3171</c:v>
                </c:pt>
                <c:pt idx="5">
                  <c:v>3937</c:v>
                </c:pt>
                <c:pt idx="6">
                  <c:v>3261</c:v>
                </c:pt>
                <c:pt idx="7">
                  <c:v>2902</c:v>
                </c:pt>
                <c:pt idx="8">
                  <c:v>3205</c:v>
                </c:pt>
                <c:pt idx="9">
                  <c:v>2727</c:v>
                </c:pt>
                <c:pt idx="10">
                  <c:v>2591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19F1-42FA-90FF-B096C945379A}"/>
            </c:ext>
          </c:extLst>
        </c:ser>
        <c:marker val="1"/>
        <c:axId val="79303424"/>
        <c:axId val="79304960"/>
      </c:lineChart>
      <c:catAx>
        <c:axId val="79303424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304960"/>
        <c:crosses val="autoZero"/>
        <c:auto val="1"/>
        <c:lblAlgn val="ctr"/>
        <c:lblOffset val="100"/>
      </c:catAx>
      <c:valAx>
        <c:axId val="79304960"/>
        <c:scaling>
          <c:orientation val="minMax"/>
        </c:scaling>
        <c:axPos val="l"/>
        <c:majorGridlines/>
        <c:numFmt formatCode="#,##0" sourceLinked="0"/>
        <c:tickLblPos val="nextTo"/>
        <c:txPr>
          <a:bodyPr rot="0" vert="horz"/>
          <a:lstStyle/>
          <a:p>
            <a:pPr>
              <a:defRPr lang="en-US"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3034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767924622530004"/>
          <c:y val="0.9088146010218473"/>
          <c:w val="0.50179465410375546"/>
          <c:h val="8.1695482014926102E-2"/>
        </c:manualLayout>
      </c:layout>
      <c:txPr>
        <a:bodyPr/>
        <a:lstStyle/>
        <a:p>
          <a:pPr>
            <a:defRPr lang="en-US" sz="96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plotArea>
      <c:layout>
        <c:manualLayout>
          <c:layoutTarget val="inner"/>
          <c:xMode val="edge"/>
          <c:yMode val="edge"/>
          <c:x val="0.12310693677468021"/>
          <c:y val="0.11463452342429804"/>
          <c:w val="0.8364602156299461"/>
          <c:h val="0.64375197781128479"/>
        </c:manualLayout>
      </c:layout>
      <c:lineChart>
        <c:grouping val="standard"/>
        <c:ser>
          <c:idx val="0"/>
          <c:order val="0"/>
          <c:tx>
            <c:strRef>
              <c:f>เปรียบเทียบ!$AB$3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CC"/>
              </a:solidFill>
            </a:ln>
          </c:spPr>
          <c:marker>
            <c:symbol val="circle"/>
            <c:size val="4"/>
            <c:spPr>
              <a:solidFill>
                <a:srgbClr val="0000CC"/>
              </a:solidFill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2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3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4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5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6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8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9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0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90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2551</c:v>
                </c:pt>
                <c:pt idx="1">
                  <c:v>2552</c:v>
                </c:pt>
                <c:pt idx="2">
                  <c:v>2553</c:v>
                </c:pt>
                <c:pt idx="3">
                  <c:v>2554</c:v>
                </c:pt>
                <c:pt idx="4">
                  <c:v>2555</c:v>
                </c:pt>
                <c:pt idx="5">
                  <c:v>2556</c:v>
                </c:pt>
                <c:pt idx="6">
                  <c:v>2557</c:v>
                </c:pt>
                <c:pt idx="7">
                  <c:v>2558</c:v>
                </c:pt>
                <c:pt idx="8">
                  <c:v>2559</c:v>
                </c:pt>
                <c:pt idx="9">
                  <c:v>2560</c:v>
                </c:pt>
                <c:pt idx="10">
                  <c:v>2561</c:v>
                </c:pt>
              </c:numCache>
            </c:numRef>
          </c:cat>
          <c:val>
            <c:numRef>
              <c:f>เปรียบเทียบ!$AB$8:$AL$8</c:f>
              <c:numCache>
                <c:formatCode>_(* #,##0_);_(* \(#,##0\);_(* "-"??_);_(@_)</c:formatCode>
                <c:ptCount val="11"/>
                <c:pt idx="0">
                  <c:v>1490</c:v>
                </c:pt>
                <c:pt idx="1">
                  <c:v>797</c:v>
                </c:pt>
                <c:pt idx="2">
                  <c:v>772</c:v>
                </c:pt>
                <c:pt idx="3">
                  <c:v>682</c:v>
                </c:pt>
                <c:pt idx="4">
                  <c:v>604</c:v>
                </c:pt>
                <c:pt idx="5">
                  <c:v>776</c:v>
                </c:pt>
                <c:pt idx="6">
                  <c:v>573</c:v>
                </c:pt>
                <c:pt idx="7">
                  <c:v>799</c:v>
                </c:pt>
                <c:pt idx="8">
                  <c:v>650</c:v>
                </c:pt>
                <c:pt idx="9">
                  <c:v>1235</c:v>
                </c:pt>
                <c:pt idx="10">
                  <c:v>879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B57C-4950-9EBC-DC4C6C41E400}"/>
            </c:ext>
          </c:extLst>
        </c:ser>
        <c:ser>
          <c:idx val="1"/>
          <c:order val="1"/>
          <c:tx>
            <c:strRef>
              <c:f>เปรียบเทียบ!$AB$11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4"/>
            <c:spPr>
              <a:solidFill>
                <a:srgbClr val="FF0000"/>
              </a:solidFill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2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3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4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5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6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8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9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0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lang="en-US" sz="90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b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2551</c:v>
                </c:pt>
                <c:pt idx="1">
                  <c:v>2552</c:v>
                </c:pt>
                <c:pt idx="2">
                  <c:v>2553</c:v>
                </c:pt>
                <c:pt idx="3">
                  <c:v>2554</c:v>
                </c:pt>
                <c:pt idx="4">
                  <c:v>2555</c:v>
                </c:pt>
                <c:pt idx="5">
                  <c:v>2556</c:v>
                </c:pt>
                <c:pt idx="6">
                  <c:v>2557</c:v>
                </c:pt>
                <c:pt idx="7">
                  <c:v>2558</c:v>
                </c:pt>
                <c:pt idx="8">
                  <c:v>2559</c:v>
                </c:pt>
                <c:pt idx="9">
                  <c:v>2560</c:v>
                </c:pt>
                <c:pt idx="10">
                  <c:v>2561</c:v>
                </c:pt>
              </c:numCache>
            </c:numRef>
          </c:cat>
          <c:val>
            <c:numRef>
              <c:f>เปรียบเทียบ!$AB$16:$AL$16</c:f>
              <c:numCache>
                <c:formatCode>_(* #,##0_);_(* \(#,##0\);_(* "-"??_);_(@_)</c:formatCode>
                <c:ptCount val="11"/>
                <c:pt idx="0">
                  <c:v>606</c:v>
                </c:pt>
                <c:pt idx="1">
                  <c:v>446</c:v>
                </c:pt>
                <c:pt idx="2">
                  <c:v>469</c:v>
                </c:pt>
                <c:pt idx="3">
                  <c:v>501</c:v>
                </c:pt>
                <c:pt idx="4">
                  <c:v>416</c:v>
                </c:pt>
                <c:pt idx="5">
                  <c:v>395</c:v>
                </c:pt>
                <c:pt idx="6">
                  <c:v>329</c:v>
                </c:pt>
                <c:pt idx="7">
                  <c:v>386</c:v>
                </c:pt>
                <c:pt idx="8">
                  <c:v>344</c:v>
                </c:pt>
                <c:pt idx="9">
                  <c:v>455</c:v>
                </c:pt>
                <c:pt idx="10">
                  <c:v>456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B57C-4950-9EBC-DC4C6C41E400}"/>
            </c:ext>
          </c:extLst>
        </c:ser>
        <c:marker val="1"/>
        <c:axId val="79843328"/>
        <c:axId val="79844864"/>
      </c:lineChart>
      <c:catAx>
        <c:axId val="79843328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844864"/>
        <c:crosses val="autoZero"/>
        <c:auto val="1"/>
        <c:lblAlgn val="ctr"/>
        <c:lblOffset val="100"/>
      </c:catAx>
      <c:valAx>
        <c:axId val="79844864"/>
        <c:scaling>
          <c:orientation val="minMax"/>
          <c:max val="1800"/>
        </c:scaling>
        <c:axPos val="l"/>
        <c:majorGridlines/>
        <c:numFmt formatCode="#,##0" sourceLinked="0"/>
        <c:tickLblPos val="nextTo"/>
        <c:txPr>
          <a:bodyPr rot="0" vert="horz"/>
          <a:lstStyle/>
          <a:p>
            <a:pPr>
              <a:defRPr lang="en-US"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843328"/>
        <c:crosses val="autoZero"/>
        <c:crossBetween val="between"/>
        <c:majorUnit val="300"/>
      </c:valAx>
    </c:plotArea>
    <c:legend>
      <c:legendPos val="b"/>
      <c:layout>
        <c:manualLayout>
          <c:xMode val="edge"/>
          <c:yMode val="edge"/>
          <c:x val="0.22276731231380889"/>
          <c:y val="0.89932465888572433"/>
          <c:w val="0.57751818997308857"/>
          <c:h val="0.10067534111427556"/>
        </c:manualLayout>
      </c:layout>
      <c:txPr>
        <a:bodyPr/>
        <a:lstStyle/>
        <a:p>
          <a:pPr>
            <a:defRPr lang="en-US" sz="96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</c:chart>
  <c:txPr>
    <a:bodyPr/>
    <a:lstStyle/>
    <a:p>
      <a:pPr>
        <a:defRPr sz="105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plotArea>
      <c:layout>
        <c:manualLayout>
          <c:layoutTarget val="inner"/>
          <c:xMode val="edge"/>
          <c:yMode val="edge"/>
          <c:x val="0.12277534345863686"/>
          <c:y val="0.11172636871095344"/>
          <c:w val="0.84725046398488935"/>
          <c:h val="0.67360516783605984"/>
        </c:manualLayout>
      </c:layout>
      <c:lineChart>
        <c:grouping val="standard"/>
        <c:ser>
          <c:idx val="0"/>
          <c:order val="0"/>
          <c:tx>
            <c:strRef>
              <c:f>เปรียบเทียบ!$AB$3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FF"/>
              </a:solidFill>
            </a:ln>
          </c:spPr>
          <c:marker>
            <c:symbol val="circle"/>
            <c:size val="3"/>
            <c:spPr>
              <a:solidFill>
                <a:srgbClr val="0000FF"/>
              </a:solidFill>
              <a:ln>
                <a:solidFill>
                  <a:srgbClr val="0000FF"/>
                </a:solidFill>
              </a:ln>
            </c:spPr>
          </c:marker>
          <c:dLbls>
            <c:dLbl>
              <c:idx val="0"/>
              <c:layout>
                <c:manualLayout>
                  <c:x val="-2.7870351125030425E-2"/>
                  <c:y val="6.1616866421068221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88CF-4A38-AD50-50EA4EC3C559}"/>
                </c:ext>
              </c:extLst>
            </c:dLbl>
            <c:dLbl>
              <c:idx val="1"/>
              <c:layout>
                <c:manualLayout>
                  <c:x val="-4.1696145876502277E-2"/>
                  <c:y val="5.1056522864219439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8CF-4A38-AD50-50EA4EC3C559}"/>
                </c:ext>
              </c:extLst>
            </c:dLbl>
            <c:dLbl>
              <c:idx val="2"/>
              <c:layout>
                <c:manualLayout>
                  <c:x val="-4.7309959939218181E-2"/>
                  <c:y val="4.1666851502717088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88CF-4A38-AD50-50EA4EC3C559}"/>
                </c:ext>
              </c:extLst>
            </c:dLbl>
            <c:dLbl>
              <c:idx val="3"/>
              <c:layout>
                <c:manualLayout>
                  <c:x val="-4.7280784638762223E-2"/>
                  <c:y val="3.7036708439614111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8CF-4A38-AD50-50EA4EC3C559}"/>
                </c:ext>
              </c:extLst>
            </c:dLbl>
            <c:dLbl>
              <c:idx val="4"/>
              <c:layout>
                <c:manualLayout>
                  <c:x val="-5.0175770133996413E-2"/>
                  <c:y val="5.0990351558167897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8CF-4A38-AD50-50EA4EC3C559}"/>
                </c:ext>
              </c:extLst>
            </c:dLbl>
            <c:dLbl>
              <c:idx val="5"/>
              <c:layout>
                <c:manualLayout>
                  <c:x val="-4.4590689321729562E-2"/>
                  <c:y val="4.6491811762966337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8CF-4A38-AD50-50EA4EC3C559}"/>
                </c:ext>
              </c:extLst>
            </c:dLbl>
            <c:dLbl>
              <c:idx val="6"/>
              <c:layout>
                <c:manualLayout>
                  <c:x val="-5.0175328083989446E-2"/>
                  <c:y val="3.7167202691212896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88CF-4A38-AD50-50EA4EC3C559}"/>
                </c:ext>
              </c:extLst>
            </c:dLbl>
            <c:dLbl>
              <c:idx val="7"/>
              <c:layout>
                <c:manualLayout>
                  <c:x val="-3.6111111111111135E-2"/>
                  <c:y val="4.1666302128900552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8CF-4A38-AD50-50EA4EC3C559}"/>
                </c:ext>
              </c:extLst>
            </c:dLbl>
            <c:dLbl>
              <c:idx val="8"/>
              <c:layout>
                <c:manualLayout>
                  <c:x val="-3.3187125293548829E-2"/>
                  <c:y val="4.1862038371964068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88CF-4A38-AD50-50EA4EC3C559}"/>
                </c:ext>
              </c:extLst>
            </c:dLbl>
            <c:dLbl>
              <c:idx val="9"/>
              <c:layout>
                <c:manualLayout>
                  <c:x val="-3.9152148086752214E-2"/>
                  <c:y val="4.1862408044064915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88CF-4A38-AD50-50EA4EC3C559}"/>
                </c:ext>
              </c:extLst>
            </c:dLbl>
            <c:dLbl>
              <c:idx val="10"/>
              <c:layout>
                <c:manualLayout>
                  <c:x val="-8.4212736565824012E-3"/>
                  <c:y val="4.2253521126760563E-2"/>
                </c:manualLayout>
              </c:layout>
              <c:spPr/>
              <c:txPr>
                <a:bodyPr rot="1680000"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88CF-4A38-AD50-50EA4EC3C5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1680000"/>
              <a:lstStyle/>
              <a:p>
                <a:pPr>
                  <a:defRPr lang="en-US" sz="50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2551</c:v>
                </c:pt>
                <c:pt idx="1">
                  <c:v>2552</c:v>
                </c:pt>
                <c:pt idx="2">
                  <c:v>2553</c:v>
                </c:pt>
                <c:pt idx="3">
                  <c:v>2554</c:v>
                </c:pt>
                <c:pt idx="4">
                  <c:v>2555</c:v>
                </c:pt>
                <c:pt idx="5">
                  <c:v>2556</c:v>
                </c:pt>
                <c:pt idx="6">
                  <c:v>2557</c:v>
                </c:pt>
                <c:pt idx="7">
                  <c:v>2558</c:v>
                </c:pt>
                <c:pt idx="8">
                  <c:v>2559</c:v>
                </c:pt>
                <c:pt idx="9">
                  <c:v>2560</c:v>
                </c:pt>
                <c:pt idx="10">
                  <c:v>2561</c:v>
                </c:pt>
              </c:numCache>
            </c:numRef>
          </c:cat>
          <c:val>
            <c:numRef>
              <c:f>เปรียบเทียบ!$AB$5:$AL$5</c:f>
              <c:numCache>
                <c:formatCode>_(* #,##0_);_(* \(#,##0\);_(* "-"??_);_(@_)</c:formatCode>
                <c:ptCount val="11"/>
                <c:pt idx="0">
                  <c:v>116258</c:v>
                </c:pt>
                <c:pt idx="1">
                  <c:v>113298</c:v>
                </c:pt>
                <c:pt idx="2">
                  <c:v>111056</c:v>
                </c:pt>
                <c:pt idx="3">
                  <c:v>123754</c:v>
                </c:pt>
                <c:pt idx="4">
                  <c:v>127922</c:v>
                </c:pt>
                <c:pt idx="5">
                  <c:v>138552</c:v>
                </c:pt>
                <c:pt idx="6">
                  <c:v>170053</c:v>
                </c:pt>
                <c:pt idx="7">
                  <c:v>188001</c:v>
                </c:pt>
                <c:pt idx="8">
                  <c:v>187985</c:v>
                </c:pt>
                <c:pt idx="9">
                  <c:v>142973</c:v>
                </c:pt>
                <c:pt idx="10">
                  <c:v>144987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88CF-4A38-AD50-50EA4EC3C559}"/>
            </c:ext>
          </c:extLst>
        </c:ser>
        <c:ser>
          <c:idx val="1"/>
          <c:order val="1"/>
          <c:tx>
            <c:strRef>
              <c:f>เปรียบเทียบ!$AB$11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chemeClr val="accent2">
                    <a:lumMod val="50000"/>
                  </a:schemeClr>
                </a:solidFill>
              </a:ln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layout>
                <c:manualLayout>
                  <c:x val="-0.10100356402818077"/>
                  <c:y val="2.3075302206942452E-2"/>
                </c:manualLayout>
              </c:layout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88CF-4A38-AD50-50EA4EC3C559}"/>
                </c:ext>
              </c:extLst>
            </c:dLbl>
            <c:dLbl>
              <c:idx val="2"/>
              <c:layout>
                <c:manualLayout>
                  <c:x val="-3.6442160519408795E-2"/>
                  <c:y val="4.6549480610698225E-2"/>
                </c:manualLayout>
              </c:layout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88CF-4A38-AD50-50EA4EC3C559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4"/>
              <c:layout>
                <c:manualLayout>
                  <c:x val="-6.1705318414145713E-2"/>
                  <c:y val="3.2464973568444778E-2"/>
                </c:manualLayout>
              </c:layout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88CF-4A38-AD50-50EA4EC3C559}"/>
                </c:ext>
              </c:extLst>
            </c:dLbl>
            <c:dLbl>
              <c:idx val="5"/>
              <c:layout>
                <c:manualLayout>
                  <c:x val="-1.3986020168531574E-2"/>
                  <c:y val="4.6549480610698274E-2"/>
                </c:manualLayout>
              </c:layout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88CF-4A38-AD50-50EA4EC3C559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layout>
                <c:manualLayout>
                  <c:x val="-2.7579499930930717E-3"/>
                  <c:y val="1.3685630845440101E-2"/>
                </c:manualLayout>
              </c:layout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88CF-4A38-AD50-50EA4EC3C559}"/>
                </c:ext>
              </c:extLst>
            </c:dLbl>
            <c:dLbl>
              <c:idx val="8"/>
              <c:layout>
                <c:manualLayout>
                  <c:x val="-9.5389528940461391E-2"/>
                  <c:y val="-3.7957561642822817E-2"/>
                </c:manualLayout>
              </c:layout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88CF-4A38-AD50-50EA4EC3C559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0"/>
              <c:layout>
                <c:manualLayout>
                  <c:x val="-1.6604724409448934E-2"/>
                  <c:y val="-5.2042068685076381E-2"/>
                </c:manualLayout>
              </c:layout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Val val="1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88CF-4A38-AD50-50EA4EC3C5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lang="en-US" sz="90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เปรียบเทียบ!$AB$12:$AL$12</c:f>
              <c:numCache>
                <c:formatCode>General</c:formatCode>
                <c:ptCount val="11"/>
                <c:pt idx="0">
                  <c:v>2551</c:v>
                </c:pt>
                <c:pt idx="1">
                  <c:v>2552</c:v>
                </c:pt>
                <c:pt idx="2">
                  <c:v>2553</c:v>
                </c:pt>
                <c:pt idx="3">
                  <c:v>2554</c:v>
                </c:pt>
                <c:pt idx="4">
                  <c:v>2555</c:v>
                </c:pt>
                <c:pt idx="5">
                  <c:v>2556</c:v>
                </c:pt>
                <c:pt idx="6">
                  <c:v>2557</c:v>
                </c:pt>
                <c:pt idx="7">
                  <c:v>2558</c:v>
                </c:pt>
                <c:pt idx="8">
                  <c:v>2559</c:v>
                </c:pt>
                <c:pt idx="9">
                  <c:v>2560</c:v>
                </c:pt>
                <c:pt idx="10">
                  <c:v>2561</c:v>
                </c:pt>
              </c:numCache>
            </c:numRef>
          </c:cat>
          <c:val>
            <c:numRef>
              <c:f>เปรียบเทียบ!$AB$13:$AL$13</c:f>
              <c:numCache>
                <c:formatCode>_(* #,##0_);_(* \(#,##0\);_(* "-"??_);_(@_)</c:formatCode>
                <c:ptCount val="11"/>
                <c:pt idx="0">
                  <c:v>319515</c:v>
                </c:pt>
                <c:pt idx="1">
                  <c:v>354481</c:v>
                </c:pt>
                <c:pt idx="2">
                  <c:v>547714</c:v>
                </c:pt>
                <c:pt idx="3">
                  <c:v>374347</c:v>
                </c:pt>
                <c:pt idx="4">
                  <c:v>394278</c:v>
                </c:pt>
                <c:pt idx="5">
                  <c:v>563109</c:v>
                </c:pt>
                <c:pt idx="6">
                  <c:v>285274</c:v>
                </c:pt>
                <c:pt idx="7">
                  <c:v>423454</c:v>
                </c:pt>
                <c:pt idx="8">
                  <c:v>537974</c:v>
                </c:pt>
                <c:pt idx="9">
                  <c:v>401393</c:v>
                </c:pt>
                <c:pt idx="10">
                  <c:v>487913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88CF-4A38-AD50-50EA4EC3C559}"/>
            </c:ext>
          </c:extLst>
        </c:ser>
        <c:marker val="1"/>
        <c:axId val="80014336"/>
        <c:axId val="79897344"/>
      </c:lineChart>
      <c:catAx>
        <c:axId val="80014336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79897344"/>
        <c:crosses val="autoZero"/>
        <c:auto val="1"/>
        <c:lblAlgn val="ctr"/>
        <c:lblOffset val="100"/>
      </c:catAx>
      <c:valAx>
        <c:axId val="79897344"/>
        <c:scaling>
          <c:orientation val="minMax"/>
        </c:scaling>
        <c:axPos val="l"/>
        <c:majorGridlines/>
        <c:numFmt formatCode="_(* #,##0_);_(* \(#,##0\);_(* &quot;-&quot;??_);_(@_)" sourceLinked="1"/>
        <c:tickLblPos val="nextTo"/>
        <c:txPr>
          <a:bodyPr rot="0" vert="horz"/>
          <a:lstStyle/>
          <a:p>
            <a:pPr>
              <a:defRPr lang="en-US"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800143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0960287332504488"/>
          <c:y val="0.91465528076596059"/>
          <c:w val="0.6085722337339412"/>
          <c:h val="8.0715315515138164E-2"/>
        </c:manualLayout>
      </c:layout>
      <c:txPr>
        <a:bodyPr/>
        <a:lstStyle/>
        <a:p>
          <a:pPr>
            <a:defRPr lang="en-US" sz="96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</c:chart>
  <c:txPr>
    <a:bodyPr/>
    <a:lstStyle/>
    <a:p>
      <a:pPr>
        <a:defRPr sz="105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plotArea>
      <c:layout>
        <c:manualLayout>
          <c:layoutTarget val="inner"/>
          <c:xMode val="edge"/>
          <c:yMode val="edge"/>
          <c:x val="0.10865374520492641"/>
          <c:y val="0.12163742690058479"/>
          <c:w val="0.83870522915404855"/>
          <c:h val="0.66390643274853889"/>
        </c:manualLayout>
      </c:layout>
      <c:lineChart>
        <c:grouping val="standard"/>
        <c:ser>
          <c:idx val="0"/>
          <c:order val="0"/>
          <c:tx>
            <c:strRef>
              <c:f>เปรียบเทียบ!$AB$3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FF"/>
              </a:solidFill>
            </a:ln>
          </c:spPr>
          <c:marker>
            <c:symbol val="circle"/>
            <c:size val="4"/>
            <c:spPr>
              <a:solidFill>
                <a:srgbClr val="0000FF"/>
              </a:solidFill>
              <a:ln>
                <a:solidFill>
                  <a:srgbClr val="0000FF"/>
                </a:solidFill>
              </a:ln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2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3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4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5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6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8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9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0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US" sz="90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b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2551</c:v>
                </c:pt>
                <c:pt idx="1">
                  <c:v>2552</c:v>
                </c:pt>
                <c:pt idx="2">
                  <c:v>2553</c:v>
                </c:pt>
                <c:pt idx="3">
                  <c:v>2554</c:v>
                </c:pt>
                <c:pt idx="4">
                  <c:v>2555</c:v>
                </c:pt>
                <c:pt idx="5">
                  <c:v>2556</c:v>
                </c:pt>
                <c:pt idx="6">
                  <c:v>2557</c:v>
                </c:pt>
                <c:pt idx="7">
                  <c:v>2558</c:v>
                </c:pt>
                <c:pt idx="8">
                  <c:v>2559</c:v>
                </c:pt>
                <c:pt idx="9">
                  <c:v>2560</c:v>
                </c:pt>
                <c:pt idx="10">
                  <c:v>2561</c:v>
                </c:pt>
              </c:numCache>
            </c:numRef>
          </c:cat>
          <c:val>
            <c:numRef>
              <c:f>เปรียบเทียบ!$AB$6:$AL$6</c:f>
              <c:numCache>
                <c:formatCode>_(* #,##0_);_(* \(#,##0\);_(* "-"??_);_(@_)</c:formatCode>
                <c:ptCount val="11"/>
                <c:pt idx="0">
                  <c:v>204</c:v>
                </c:pt>
                <c:pt idx="1">
                  <c:v>261</c:v>
                </c:pt>
                <c:pt idx="2">
                  <c:v>192</c:v>
                </c:pt>
                <c:pt idx="3">
                  <c:v>131</c:v>
                </c:pt>
                <c:pt idx="4">
                  <c:v>126</c:v>
                </c:pt>
                <c:pt idx="5">
                  <c:v>116</c:v>
                </c:pt>
                <c:pt idx="6">
                  <c:v>77</c:v>
                </c:pt>
                <c:pt idx="7">
                  <c:v>65</c:v>
                </c:pt>
                <c:pt idx="8">
                  <c:v>65</c:v>
                </c:pt>
                <c:pt idx="9">
                  <c:v>53</c:v>
                </c:pt>
                <c:pt idx="10">
                  <c:v>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F47B-4FE2-8FCF-D033C197156C}"/>
            </c:ext>
          </c:extLst>
        </c:ser>
        <c:ser>
          <c:idx val="2"/>
          <c:order val="1"/>
          <c:tx>
            <c:strRef>
              <c:f>เปรียบเทียบ!$AB$11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Lbls>
            <c:dLbl>
              <c:idx val="0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1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2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5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6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7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dLbl>
              <c:idx val="8"/>
              <c:spPr/>
              <c:txPr>
                <a:bodyPr/>
                <a:lstStyle/>
                <a:p>
                  <a:pPr>
                    <a:defRPr lang="en-US"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lang="en-US" sz="90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2551</c:v>
                </c:pt>
                <c:pt idx="1">
                  <c:v>2552</c:v>
                </c:pt>
                <c:pt idx="2">
                  <c:v>2553</c:v>
                </c:pt>
                <c:pt idx="3">
                  <c:v>2554</c:v>
                </c:pt>
                <c:pt idx="4">
                  <c:v>2555</c:v>
                </c:pt>
                <c:pt idx="5">
                  <c:v>2556</c:v>
                </c:pt>
                <c:pt idx="6">
                  <c:v>2557</c:v>
                </c:pt>
                <c:pt idx="7">
                  <c:v>2558</c:v>
                </c:pt>
                <c:pt idx="8">
                  <c:v>2559</c:v>
                </c:pt>
                <c:pt idx="9">
                  <c:v>2560</c:v>
                </c:pt>
                <c:pt idx="10">
                  <c:v>2561</c:v>
                </c:pt>
              </c:numCache>
            </c:numRef>
          </c:cat>
          <c:val>
            <c:numRef>
              <c:f>เปรียบเทียบ!$AB$14:$AL$14</c:f>
              <c:numCache>
                <c:formatCode>_(* #,##0_);_(* \(#,##0\);_(* "-"??_);_(@_)</c:formatCode>
                <c:ptCount val="11"/>
                <c:pt idx="0">
                  <c:v>307</c:v>
                </c:pt>
                <c:pt idx="1">
                  <c:v>289</c:v>
                </c:pt>
                <c:pt idx="2">
                  <c:v>304</c:v>
                </c:pt>
                <c:pt idx="3">
                  <c:v>266</c:v>
                </c:pt>
                <c:pt idx="4">
                  <c:v>220</c:v>
                </c:pt>
                <c:pt idx="5">
                  <c:v>247</c:v>
                </c:pt>
                <c:pt idx="6">
                  <c:v>237</c:v>
                </c:pt>
                <c:pt idx="7">
                  <c:v>189</c:v>
                </c:pt>
                <c:pt idx="8">
                  <c:v>214</c:v>
                </c:pt>
                <c:pt idx="9">
                  <c:v>181</c:v>
                </c:pt>
                <c:pt idx="10">
                  <c:v>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F47B-4FE2-8FCF-D033C197156C}"/>
            </c:ext>
          </c:extLst>
        </c:ser>
        <c:marker val="1"/>
        <c:axId val="80044800"/>
        <c:axId val="80046336"/>
      </c:lineChart>
      <c:catAx>
        <c:axId val="80044800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lang="en-US"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80046336"/>
        <c:crosses val="autoZero"/>
        <c:auto val="1"/>
        <c:lblAlgn val="ctr"/>
        <c:lblOffset val="100"/>
      </c:catAx>
      <c:valAx>
        <c:axId val="80046336"/>
        <c:scaling>
          <c:orientation val="minMax"/>
        </c:scaling>
        <c:axPos val="l"/>
        <c:majorGridlines/>
        <c:numFmt formatCode="_(* #,##0_);_(* \(#,##0\);_(* &quot;-&quot;??_);_(@_)" sourceLinked="1"/>
        <c:tickLblPos val="nextTo"/>
        <c:txPr>
          <a:bodyPr rot="0" vert="horz"/>
          <a:lstStyle/>
          <a:p>
            <a:pPr>
              <a:defRPr lang="en-US"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800448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2096141787773377"/>
          <c:y val="0.90907840745259005"/>
          <c:w val="0.57499026152386401"/>
          <c:h val="7.6886621566670421E-2"/>
        </c:manualLayout>
      </c:layout>
      <c:txPr>
        <a:bodyPr/>
        <a:lstStyle/>
        <a:p>
          <a:pPr>
            <a:defRPr lang="en-US" sz="96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</c:chart>
  <c:txPr>
    <a:bodyPr/>
    <a:lstStyle/>
    <a:p>
      <a:pPr>
        <a:defRPr sz="105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39</xdr:row>
      <xdr:rowOff>85725</xdr:rowOff>
    </xdr:from>
    <xdr:to>
      <xdr:col>6</xdr:col>
      <xdr:colOff>409575</xdr:colOff>
      <xdr:row>50</xdr:row>
      <xdr:rowOff>142875</xdr:rowOff>
    </xdr:to>
    <xdr:graphicFrame macro="">
      <xdr:nvGraphicFramePr>
        <xdr:cNvPr id="1652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76200</xdr:colOff>
      <xdr:row>39</xdr:row>
      <xdr:rowOff>104775</xdr:rowOff>
    </xdr:from>
    <xdr:to>
      <xdr:col>14</xdr:col>
      <xdr:colOff>457200</xdr:colOff>
      <xdr:row>50</xdr:row>
      <xdr:rowOff>171450</xdr:rowOff>
    </xdr:to>
    <xdr:graphicFrame macro="">
      <xdr:nvGraphicFramePr>
        <xdr:cNvPr id="1652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26</xdr:row>
      <xdr:rowOff>38100</xdr:rowOff>
    </xdr:from>
    <xdr:to>
      <xdr:col>6</xdr:col>
      <xdr:colOff>428625</xdr:colOff>
      <xdr:row>37</xdr:row>
      <xdr:rowOff>123825</xdr:rowOff>
    </xdr:to>
    <xdr:graphicFrame macro="">
      <xdr:nvGraphicFramePr>
        <xdr:cNvPr id="1652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57150</xdr:colOff>
      <xdr:row>26</xdr:row>
      <xdr:rowOff>28575</xdr:rowOff>
    </xdr:from>
    <xdr:to>
      <xdr:col>14</xdr:col>
      <xdr:colOff>428625</xdr:colOff>
      <xdr:row>37</xdr:row>
      <xdr:rowOff>114300</xdr:rowOff>
    </xdr:to>
    <xdr:graphicFrame macro="">
      <xdr:nvGraphicFramePr>
        <xdr:cNvPr id="1652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BE39"/>
  <sheetViews>
    <sheetView showGridLines="0" view="pageBreakPreview" zoomScale="85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Z1" sqref="Z1"/>
    </sheetView>
  </sheetViews>
  <sheetFormatPr defaultRowHeight="18.75"/>
  <cols>
    <col min="1" max="1" width="21.1640625" style="2" customWidth="1"/>
    <col min="2" max="21" width="10.33203125" style="2" customWidth="1"/>
    <col min="22" max="22" width="11.1640625" style="2" customWidth="1"/>
    <col min="23" max="23" width="10.33203125" style="2" customWidth="1"/>
    <col min="24" max="24" width="11" style="2" bestFit="1" customWidth="1"/>
    <col min="25" max="25" width="10.33203125" style="2" customWidth="1"/>
    <col min="26" max="26" width="10.6640625" style="35" customWidth="1"/>
    <col min="27" max="28" width="10.33203125" style="33" customWidth="1"/>
    <col min="29" max="29" width="10.33203125" style="66" customWidth="1"/>
    <col min="30" max="39" width="9.5" style="51" customWidth="1"/>
    <col min="40" max="40" width="10.83203125" style="105" customWidth="1"/>
    <col min="41" max="48" width="9.5" style="105" customWidth="1"/>
    <col min="49" max="49" width="10.83203125" style="105" customWidth="1"/>
    <col min="50" max="50" width="9.33203125" style="105"/>
    <col min="51" max="53" width="9.33203125" style="57"/>
    <col min="54" max="55" width="9.33203125" style="52"/>
    <col min="56" max="57" width="9.33203125" style="34"/>
    <col min="58" max="16384" width="9.33203125" style="2"/>
  </cols>
  <sheetData>
    <row r="1" spans="1:57" ht="31.5" customHeight="1">
      <c r="A1" s="83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17"/>
      <c r="W1" s="17"/>
      <c r="X1" s="16"/>
      <c r="Y1" s="16"/>
      <c r="Z1" s="31"/>
      <c r="AA1" s="32"/>
      <c r="AB1" s="66"/>
    </row>
    <row r="2" spans="1:57" ht="5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AB2" s="66"/>
    </row>
    <row r="3" spans="1:57" s="28" customFormat="1" ht="24.75" customHeight="1">
      <c r="A3" s="89" t="s">
        <v>33</v>
      </c>
      <c r="B3" s="86" t="s">
        <v>35</v>
      </c>
      <c r="C3" s="87"/>
      <c r="D3" s="86" t="s">
        <v>36</v>
      </c>
      <c r="E3" s="87"/>
      <c r="F3" s="86" t="s">
        <v>37</v>
      </c>
      <c r="G3" s="87"/>
      <c r="H3" s="86" t="s">
        <v>26</v>
      </c>
      <c r="I3" s="87"/>
      <c r="J3" s="86" t="s">
        <v>27</v>
      </c>
      <c r="K3" s="87"/>
      <c r="L3" s="86" t="s">
        <v>28</v>
      </c>
      <c r="M3" s="87"/>
      <c r="N3" s="86" t="s">
        <v>56</v>
      </c>
      <c r="O3" s="87"/>
      <c r="P3" s="86" t="s">
        <v>57</v>
      </c>
      <c r="Q3" s="87"/>
      <c r="R3" s="86" t="s">
        <v>58</v>
      </c>
      <c r="S3" s="87"/>
      <c r="T3" s="86" t="s">
        <v>59</v>
      </c>
      <c r="U3" s="87"/>
      <c r="V3" s="86" t="s">
        <v>65</v>
      </c>
      <c r="W3" s="87"/>
      <c r="X3" s="25"/>
      <c r="Y3" s="25"/>
      <c r="Z3" s="26"/>
      <c r="AA3" s="27"/>
      <c r="AB3" s="80" t="s">
        <v>29</v>
      </c>
      <c r="AC3" s="81"/>
      <c r="AD3" s="81"/>
      <c r="AE3" s="81"/>
      <c r="AF3" s="81"/>
      <c r="AG3" s="81"/>
      <c r="AH3" s="81"/>
      <c r="AI3" s="81"/>
      <c r="AJ3" s="81"/>
      <c r="AK3" s="81"/>
      <c r="AL3" s="82"/>
      <c r="AM3" s="112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4"/>
      <c r="BC3" s="54"/>
    </row>
    <row r="4" spans="1:57" s="28" customFormat="1" ht="23.25" customHeight="1">
      <c r="A4" s="90"/>
      <c r="B4" s="30" t="s">
        <v>29</v>
      </c>
      <c r="C4" s="30" t="s">
        <v>30</v>
      </c>
      <c r="D4" s="30" t="s">
        <v>29</v>
      </c>
      <c r="E4" s="30" t="s">
        <v>30</v>
      </c>
      <c r="F4" s="30" t="s">
        <v>29</v>
      </c>
      <c r="G4" s="30" t="s">
        <v>30</v>
      </c>
      <c r="H4" s="30" t="s">
        <v>29</v>
      </c>
      <c r="I4" s="30" t="s">
        <v>30</v>
      </c>
      <c r="J4" s="30" t="s">
        <v>29</v>
      </c>
      <c r="K4" s="30" t="s">
        <v>30</v>
      </c>
      <c r="L4" s="30" t="s">
        <v>29</v>
      </c>
      <c r="M4" s="30" t="s">
        <v>30</v>
      </c>
      <c r="N4" s="30" t="s">
        <v>29</v>
      </c>
      <c r="O4" s="30" t="s">
        <v>31</v>
      </c>
      <c r="P4" s="30" t="s">
        <v>29</v>
      </c>
      <c r="Q4" s="30" t="s">
        <v>31</v>
      </c>
      <c r="R4" s="30" t="s">
        <v>29</v>
      </c>
      <c r="S4" s="30" t="s">
        <v>31</v>
      </c>
      <c r="T4" s="30" t="s">
        <v>29</v>
      </c>
      <c r="U4" s="30" t="s">
        <v>31</v>
      </c>
      <c r="V4" s="30" t="s">
        <v>29</v>
      </c>
      <c r="W4" s="30" t="s">
        <v>31</v>
      </c>
      <c r="X4" s="25"/>
      <c r="Y4" s="25"/>
      <c r="Z4" s="26"/>
      <c r="AA4" s="27"/>
      <c r="AB4" s="29">
        <v>2551</v>
      </c>
      <c r="AC4" s="29">
        <v>2552</v>
      </c>
      <c r="AD4" s="29">
        <v>2553</v>
      </c>
      <c r="AE4" s="29">
        <v>2554</v>
      </c>
      <c r="AF4" s="29">
        <v>2555</v>
      </c>
      <c r="AG4" s="29">
        <v>2556</v>
      </c>
      <c r="AH4" s="29">
        <v>2557</v>
      </c>
      <c r="AI4" s="29">
        <v>2558</v>
      </c>
      <c r="AJ4" s="29">
        <v>2559</v>
      </c>
      <c r="AK4" s="29">
        <v>2560</v>
      </c>
      <c r="AL4" s="29">
        <v>2561</v>
      </c>
      <c r="AM4" s="112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4"/>
      <c r="BC4" s="53"/>
    </row>
    <row r="5" spans="1:57" s="4" customFormat="1" ht="23.25" customHeight="1">
      <c r="A5" s="3" t="s">
        <v>11</v>
      </c>
      <c r="B5" s="19">
        <f>SUM(B6:B9)</f>
        <v>38515</v>
      </c>
      <c r="C5" s="19">
        <f t="shared" ref="C5:W5" si="0">SUM(C6:C9)</f>
        <v>69858</v>
      </c>
      <c r="D5" s="19">
        <f t="shared" si="0"/>
        <v>38770</v>
      </c>
      <c r="E5" s="19">
        <f t="shared" si="0"/>
        <v>69899</v>
      </c>
      <c r="F5" s="19">
        <f t="shared" si="0"/>
        <v>43159</v>
      </c>
      <c r="G5" s="19">
        <f t="shared" si="0"/>
        <v>101110</v>
      </c>
      <c r="H5" s="19">
        <f t="shared" si="0"/>
        <v>44072</v>
      </c>
      <c r="I5" s="19">
        <f t="shared" si="0"/>
        <v>81463</v>
      </c>
      <c r="J5" s="19">
        <f t="shared" si="0"/>
        <v>26654</v>
      </c>
      <c r="K5" s="19">
        <f t="shared" si="0"/>
        <v>77631</v>
      </c>
      <c r="L5" s="19">
        <f t="shared" si="0"/>
        <v>30555</v>
      </c>
      <c r="M5" s="19">
        <f t="shared" si="0"/>
        <v>106052</v>
      </c>
      <c r="N5" s="19">
        <f t="shared" si="0"/>
        <v>123292</v>
      </c>
      <c r="O5" s="19">
        <f t="shared" si="0"/>
        <v>97663</v>
      </c>
      <c r="P5" s="19">
        <f t="shared" si="0"/>
        <v>111048</v>
      </c>
      <c r="Q5" s="19">
        <f t="shared" si="0"/>
        <v>87340</v>
      </c>
      <c r="R5" s="19">
        <f t="shared" si="0"/>
        <v>112072</v>
      </c>
      <c r="S5" s="19">
        <f t="shared" si="0"/>
        <v>111812</v>
      </c>
      <c r="T5" s="19">
        <f t="shared" si="0"/>
        <v>63988</v>
      </c>
      <c r="U5" s="19">
        <f t="shared" si="0"/>
        <v>163667</v>
      </c>
      <c r="V5" s="19">
        <f t="shared" si="0"/>
        <v>63592</v>
      </c>
      <c r="W5" s="19">
        <f t="shared" si="0"/>
        <v>155130</v>
      </c>
      <c r="X5" s="11"/>
      <c r="Y5" s="11"/>
      <c r="Z5" s="37"/>
      <c r="AA5" s="38" t="s">
        <v>34</v>
      </c>
      <c r="AB5" s="39">
        <f>B5+B10</f>
        <v>116258</v>
      </c>
      <c r="AC5" s="39">
        <f>D5+D10</f>
        <v>113298</v>
      </c>
      <c r="AD5" s="39">
        <f>F5+F10</f>
        <v>111056</v>
      </c>
      <c r="AE5" s="39">
        <f>H5+H10</f>
        <v>123754</v>
      </c>
      <c r="AF5" s="39">
        <f>J5+J10</f>
        <v>127922</v>
      </c>
      <c r="AG5" s="39">
        <f>L5+L10</f>
        <v>138552</v>
      </c>
      <c r="AH5" s="39">
        <f>N5+N10</f>
        <v>170053</v>
      </c>
      <c r="AI5" s="39">
        <f>P5+P10</f>
        <v>188001</v>
      </c>
      <c r="AJ5" s="39">
        <f>R5+R10</f>
        <v>187985</v>
      </c>
      <c r="AK5" s="39">
        <f>T5+T10</f>
        <v>142973</v>
      </c>
      <c r="AL5" s="39">
        <f>V5+V10</f>
        <v>144987</v>
      </c>
      <c r="AM5" s="113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6"/>
      <c r="BC5" s="55"/>
      <c r="BD5" s="40"/>
      <c r="BE5" s="40"/>
    </row>
    <row r="6" spans="1:57" ht="23.25" customHeight="1">
      <c r="A6" s="5" t="s">
        <v>12</v>
      </c>
      <c r="B6" s="20">
        <v>409</v>
      </c>
      <c r="C6" s="20">
        <v>229</v>
      </c>
      <c r="D6" s="21">
        <v>509</v>
      </c>
      <c r="E6" s="21">
        <v>261</v>
      </c>
      <c r="F6" s="21">
        <v>443</v>
      </c>
      <c r="G6" s="21">
        <v>360</v>
      </c>
      <c r="H6" s="21">
        <v>416</v>
      </c>
      <c r="I6" s="21">
        <v>281</v>
      </c>
      <c r="J6" s="21">
        <v>428</v>
      </c>
      <c r="K6" s="21">
        <v>263</v>
      </c>
      <c r="L6" s="20">
        <v>460</v>
      </c>
      <c r="M6" s="20">
        <v>379</v>
      </c>
      <c r="N6" s="21">
        <v>483</v>
      </c>
      <c r="O6" s="20">
        <v>294</v>
      </c>
      <c r="P6" s="20">
        <v>383</v>
      </c>
      <c r="Q6" s="20">
        <v>311</v>
      </c>
      <c r="R6" s="20">
        <v>405</v>
      </c>
      <c r="S6" s="20">
        <v>408</v>
      </c>
      <c r="T6" s="20">
        <v>235</v>
      </c>
      <c r="U6" s="20">
        <v>386</v>
      </c>
      <c r="V6" s="20">
        <f>ปีงบประมาณ2561!I10</f>
        <v>240</v>
      </c>
      <c r="W6" s="20">
        <f>ปีงบประมาณ2561!J10</f>
        <v>370</v>
      </c>
      <c r="X6" s="18"/>
      <c r="Y6" s="18"/>
      <c r="Z6" s="41"/>
      <c r="AA6" s="38" t="s">
        <v>38</v>
      </c>
      <c r="AB6" s="42">
        <f>B15</f>
        <v>204</v>
      </c>
      <c r="AC6" s="42">
        <f>D15</f>
        <v>261</v>
      </c>
      <c r="AD6" s="42">
        <f>F15</f>
        <v>192</v>
      </c>
      <c r="AE6" s="42">
        <f>H15</f>
        <v>131</v>
      </c>
      <c r="AF6" s="42">
        <f>J15</f>
        <v>126</v>
      </c>
      <c r="AG6" s="42">
        <f>L15</f>
        <v>116</v>
      </c>
      <c r="AH6" s="42">
        <f>N15</f>
        <v>77</v>
      </c>
      <c r="AI6" s="42">
        <f>P15</f>
        <v>65</v>
      </c>
      <c r="AJ6" s="42">
        <f>R15</f>
        <v>65</v>
      </c>
      <c r="AK6" s="42">
        <f>T15</f>
        <v>53</v>
      </c>
      <c r="AL6" s="42">
        <f>V15</f>
        <v>44</v>
      </c>
      <c r="AV6" s="57"/>
      <c r="AW6" s="57"/>
      <c r="AX6" s="57"/>
      <c r="BC6" s="57"/>
      <c r="BD6" s="35"/>
      <c r="BE6" s="35"/>
    </row>
    <row r="7" spans="1:57" ht="23.25" customHeight="1">
      <c r="A7" s="5" t="s">
        <v>13</v>
      </c>
      <c r="B7" s="20">
        <v>32943</v>
      </c>
      <c r="C7" s="20">
        <v>64664</v>
      </c>
      <c r="D7" s="21">
        <v>33172</v>
      </c>
      <c r="E7" s="21">
        <v>63492</v>
      </c>
      <c r="F7" s="21">
        <v>36554</v>
      </c>
      <c r="G7" s="21">
        <v>90222</v>
      </c>
      <c r="H7" s="21">
        <v>37079</v>
      </c>
      <c r="I7" s="21">
        <v>74323</v>
      </c>
      <c r="J7" s="21">
        <v>21890</v>
      </c>
      <c r="K7" s="21">
        <v>69885</v>
      </c>
      <c r="L7" s="20">
        <v>24616</v>
      </c>
      <c r="M7" s="20">
        <v>94071</v>
      </c>
      <c r="N7" s="21">
        <v>95215</v>
      </c>
      <c r="O7" s="20">
        <v>87607</v>
      </c>
      <c r="P7" s="20">
        <v>86477</v>
      </c>
      <c r="Q7" s="20">
        <v>77578</v>
      </c>
      <c r="R7" s="20">
        <v>87395</v>
      </c>
      <c r="S7" s="20">
        <v>98034</v>
      </c>
      <c r="T7" s="20">
        <v>49405</v>
      </c>
      <c r="U7" s="20">
        <v>139611</v>
      </c>
      <c r="V7" s="20">
        <f>ปีงบประมาณ2561!I11</f>
        <v>48459</v>
      </c>
      <c r="W7" s="20">
        <f>ปีงบประมาณ2561!J11</f>
        <v>131374</v>
      </c>
      <c r="X7" s="18"/>
      <c r="Y7" s="18"/>
      <c r="Z7" s="41"/>
      <c r="AA7" s="38" t="s">
        <v>18</v>
      </c>
      <c r="AB7" s="42">
        <f>B16</f>
        <v>1974</v>
      </c>
      <c r="AC7" s="42">
        <f>D16</f>
        <v>2213</v>
      </c>
      <c r="AD7" s="42">
        <f>F16</f>
        <v>1529</v>
      </c>
      <c r="AE7" s="42">
        <f>H16</f>
        <v>1394</v>
      </c>
      <c r="AF7" s="42">
        <f>J16</f>
        <v>960</v>
      </c>
      <c r="AG7" s="42">
        <f>L16</f>
        <v>882</v>
      </c>
      <c r="AH7" s="42">
        <f>N16</f>
        <v>875</v>
      </c>
      <c r="AI7" s="42">
        <f>P16</f>
        <v>1121</v>
      </c>
      <c r="AJ7" s="42">
        <f>R16</f>
        <v>1080</v>
      </c>
      <c r="AK7" s="42">
        <f>T16</f>
        <v>1339</v>
      </c>
      <c r="AL7" s="42">
        <f t="shared" ref="AL7:AL8" si="1">V16</f>
        <v>1515</v>
      </c>
      <c r="AV7" s="57"/>
      <c r="AW7" s="57"/>
      <c r="AX7" s="57"/>
      <c r="BC7" s="57"/>
      <c r="BD7" s="35"/>
      <c r="BE7" s="35"/>
    </row>
    <row r="8" spans="1:57" ht="23.25" customHeight="1">
      <c r="A8" s="5" t="s">
        <v>14</v>
      </c>
      <c r="B8" s="20">
        <v>4914</v>
      </c>
      <c r="C8" s="20">
        <v>4841</v>
      </c>
      <c r="D8" s="21">
        <v>4888</v>
      </c>
      <c r="E8" s="21">
        <v>5937</v>
      </c>
      <c r="F8" s="21">
        <v>5814</v>
      </c>
      <c r="G8" s="21">
        <v>10273</v>
      </c>
      <c r="H8" s="21">
        <v>6110</v>
      </c>
      <c r="I8" s="21">
        <v>6641</v>
      </c>
      <c r="J8" s="21">
        <v>4200</v>
      </c>
      <c r="K8" s="21">
        <v>7241</v>
      </c>
      <c r="L8" s="20">
        <v>5268</v>
      </c>
      <c r="M8" s="20">
        <v>11218</v>
      </c>
      <c r="N8" s="21">
        <v>24872</v>
      </c>
      <c r="O8" s="20">
        <v>9372</v>
      </c>
      <c r="P8" s="20">
        <v>22010</v>
      </c>
      <c r="Q8" s="20">
        <v>9163</v>
      </c>
      <c r="R8" s="20">
        <v>22232</v>
      </c>
      <c r="S8" s="20">
        <v>12894</v>
      </c>
      <c r="T8" s="20">
        <v>13168</v>
      </c>
      <c r="U8" s="20">
        <v>22025</v>
      </c>
      <c r="V8" s="20">
        <f>ปีงบประมาณ2561!I12</f>
        <v>13770</v>
      </c>
      <c r="W8" s="20">
        <f>ปีงบประมาณ2561!J12</f>
        <v>21918</v>
      </c>
      <c r="X8" s="18"/>
      <c r="Y8" s="18"/>
      <c r="Z8" s="41"/>
      <c r="AA8" s="38" t="s">
        <v>19</v>
      </c>
      <c r="AB8" s="42">
        <f>B17</f>
        <v>1490</v>
      </c>
      <c r="AC8" s="42">
        <f>D17</f>
        <v>797</v>
      </c>
      <c r="AD8" s="42">
        <f>F17</f>
        <v>772</v>
      </c>
      <c r="AE8" s="42">
        <f>H17</f>
        <v>682</v>
      </c>
      <c r="AF8" s="42">
        <f>J17</f>
        <v>604</v>
      </c>
      <c r="AG8" s="42">
        <f>L17</f>
        <v>776</v>
      </c>
      <c r="AH8" s="42">
        <f>N17</f>
        <v>573</v>
      </c>
      <c r="AI8" s="42">
        <f>P17</f>
        <v>799</v>
      </c>
      <c r="AJ8" s="42">
        <f>R17</f>
        <v>650</v>
      </c>
      <c r="AK8" s="42">
        <f>T17</f>
        <v>1235</v>
      </c>
      <c r="AL8" s="42">
        <f t="shared" si="1"/>
        <v>879</v>
      </c>
      <c r="AV8" s="57"/>
      <c r="AW8" s="57"/>
      <c r="AX8" s="57"/>
      <c r="BC8" s="57"/>
      <c r="BD8" s="35"/>
      <c r="BE8" s="35"/>
    </row>
    <row r="9" spans="1:57" ht="23.25" customHeight="1">
      <c r="A9" s="5" t="s">
        <v>15</v>
      </c>
      <c r="B9" s="20">
        <v>249</v>
      </c>
      <c r="C9" s="20">
        <v>124</v>
      </c>
      <c r="D9" s="21">
        <v>201</v>
      </c>
      <c r="E9" s="21">
        <v>209</v>
      </c>
      <c r="F9" s="21">
        <v>348</v>
      </c>
      <c r="G9" s="21">
        <v>255</v>
      </c>
      <c r="H9" s="21">
        <v>467</v>
      </c>
      <c r="I9" s="21">
        <v>218</v>
      </c>
      <c r="J9" s="21">
        <v>136</v>
      </c>
      <c r="K9" s="21">
        <v>242</v>
      </c>
      <c r="L9" s="20">
        <v>211</v>
      </c>
      <c r="M9" s="20">
        <v>384</v>
      </c>
      <c r="N9" s="21">
        <v>2722</v>
      </c>
      <c r="O9" s="20">
        <v>390</v>
      </c>
      <c r="P9" s="20">
        <v>2178</v>
      </c>
      <c r="Q9" s="20">
        <v>288</v>
      </c>
      <c r="R9" s="20">
        <v>2040</v>
      </c>
      <c r="S9" s="20">
        <v>476</v>
      </c>
      <c r="T9" s="20">
        <v>1180</v>
      </c>
      <c r="U9" s="20">
        <v>1645</v>
      </c>
      <c r="V9" s="20">
        <f>ปีงบประมาณ2561!I13</f>
        <v>1123</v>
      </c>
      <c r="W9" s="20">
        <f>ปีงบประมาณ2561!J13</f>
        <v>1468</v>
      </c>
      <c r="X9" s="18"/>
      <c r="Y9" s="18"/>
      <c r="Z9" s="41"/>
      <c r="AA9" s="43" t="s">
        <v>32</v>
      </c>
      <c r="AB9" s="39">
        <f t="shared" ref="AB9:AK9" si="2">SUM(AB5:AB8)</f>
        <v>119926</v>
      </c>
      <c r="AC9" s="39">
        <f t="shared" si="2"/>
        <v>116569</v>
      </c>
      <c r="AD9" s="39">
        <f t="shared" si="2"/>
        <v>113549</v>
      </c>
      <c r="AE9" s="39">
        <f t="shared" si="2"/>
        <v>125961</v>
      </c>
      <c r="AF9" s="39">
        <f t="shared" si="2"/>
        <v>129612</v>
      </c>
      <c r="AG9" s="39">
        <f t="shared" si="2"/>
        <v>140326</v>
      </c>
      <c r="AH9" s="39">
        <f t="shared" si="2"/>
        <v>171578</v>
      </c>
      <c r="AI9" s="39">
        <f t="shared" si="2"/>
        <v>189986</v>
      </c>
      <c r="AJ9" s="39">
        <f t="shared" si="2"/>
        <v>189780</v>
      </c>
      <c r="AK9" s="39">
        <f t="shared" si="2"/>
        <v>145600</v>
      </c>
      <c r="AL9" s="39">
        <f>SUM(AL5:AL8)</f>
        <v>147425</v>
      </c>
      <c r="AV9" s="57"/>
      <c r="AW9" s="57"/>
      <c r="AX9" s="57"/>
      <c r="BC9" s="57"/>
      <c r="BD9" s="35"/>
      <c r="BE9" s="35"/>
    </row>
    <row r="10" spans="1:57" s="4" customFormat="1" ht="23.25" customHeight="1">
      <c r="A10" s="3" t="s">
        <v>16</v>
      </c>
      <c r="B10" s="19">
        <f t="shared" ref="B10:W10" si="3">SUM(B11:B14)</f>
        <v>77743</v>
      </c>
      <c r="C10" s="19">
        <f t="shared" si="3"/>
        <v>249657</v>
      </c>
      <c r="D10" s="19">
        <f t="shared" si="3"/>
        <v>74528</v>
      </c>
      <c r="E10" s="19">
        <f t="shared" si="3"/>
        <v>284582</v>
      </c>
      <c r="F10" s="19">
        <f t="shared" si="3"/>
        <v>67897</v>
      </c>
      <c r="G10" s="19">
        <f t="shared" si="3"/>
        <v>446604</v>
      </c>
      <c r="H10" s="19">
        <f t="shared" si="3"/>
        <v>79682</v>
      </c>
      <c r="I10" s="19">
        <f t="shared" si="3"/>
        <v>292884</v>
      </c>
      <c r="J10" s="19">
        <f t="shared" si="3"/>
        <v>101268</v>
      </c>
      <c r="K10" s="19">
        <f t="shared" si="3"/>
        <v>316647</v>
      </c>
      <c r="L10" s="19">
        <f t="shared" si="3"/>
        <v>107997</v>
      </c>
      <c r="M10" s="19">
        <f t="shared" si="3"/>
        <v>457057</v>
      </c>
      <c r="N10" s="19">
        <f t="shared" si="3"/>
        <v>46761</v>
      </c>
      <c r="O10" s="19">
        <f t="shared" si="3"/>
        <v>187611</v>
      </c>
      <c r="P10" s="19">
        <f t="shared" si="3"/>
        <v>76953</v>
      </c>
      <c r="Q10" s="19">
        <f t="shared" si="3"/>
        <v>336114</v>
      </c>
      <c r="R10" s="19">
        <f t="shared" si="3"/>
        <v>75913</v>
      </c>
      <c r="S10" s="19">
        <f t="shared" si="3"/>
        <v>426162</v>
      </c>
      <c r="T10" s="19">
        <f t="shared" si="3"/>
        <v>78985</v>
      </c>
      <c r="U10" s="19">
        <f t="shared" si="3"/>
        <v>237726</v>
      </c>
      <c r="V10" s="19">
        <f t="shared" si="3"/>
        <v>81395</v>
      </c>
      <c r="W10" s="19">
        <f t="shared" si="3"/>
        <v>332783</v>
      </c>
      <c r="X10" s="11"/>
      <c r="Y10" s="11"/>
      <c r="Z10" s="37"/>
      <c r="AA10" s="43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114"/>
      <c r="AN10" s="106"/>
      <c r="AO10" s="106"/>
      <c r="AP10" s="106"/>
      <c r="AQ10" s="106"/>
      <c r="AR10" s="106"/>
      <c r="AS10" s="106"/>
      <c r="AT10" s="106"/>
      <c r="AU10" s="106"/>
      <c r="AV10" s="106"/>
      <c r="AW10" s="55"/>
      <c r="AX10" s="55"/>
      <c r="AY10" s="55"/>
      <c r="AZ10" s="55"/>
      <c r="BA10" s="55"/>
      <c r="BB10" s="56"/>
      <c r="BC10" s="56"/>
      <c r="BD10" s="40"/>
      <c r="BE10" s="40"/>
    </row>
    <row r="11" spans="1:57" ht="23.25" customHeight="1">
      <c r="A11" s="5" t="s">
        <v>12</v>
      </c>
      <c r="B11" s="20">
        <v>588</v>
      </c>
      <c r="C11" s="20">
        <v>1424</v>
      </c>
      <c r="D11" s="21">
        <v>698</v>
      </c>
      <c r="E11" s="21">
        <v>1562</v>
      </c>
      <c r="F11" s="21">
        <v>626</v>
      </c>
      <c r="G11" s="21">
        <v>2262</v>
      </c>
      <c r="H11" s="21">
        <v>829</v>
      </c>
      <c r="I11" s="21">
        <v>1569</v>
      </c>
      <c r="J11" s="21">
        <v>870</v>
      </c>
      <c r="K11" s="21">
        <v>1870</v>
      </c>
      <c r="L11" s="20">
        <v>1038</v>
      </c>
      <c r="M11" s="20">
        <v>2446</v>
      </c>
      <c r="N11" s="21">
        <v>981</v>
      </c>
      <c r="O11" s="20">
        <v>1304</v>
      </c>
      <c r="P11" s="20">
        <v>3090</v>
      </c>
      <c r="Q11" s="20">
        <v>2290</v>
      </c>
      <c r="R11" s="20">
        <v>1976</v>
      </c>
      <c r="S11" s="20">
        <v>2739</v>
      </c>
      <c r="T11" s="20">
        <v>2014</v>
      </c>
      <c r="U11" s="20">
        <v>2146</v>
      </c>
      <c r="V11" s="20">
        <f>ปีงบประมาณ2561!I15</f>
        <v>1726</v>
      </c>
      <c r="W11" s="20">
        <f>ปีงบประมาณ2561!J15</f>
        <v>4073</v>
      </c>
      <c r="X11" s="18"/>
      <c r="Y11" s="18"/>
      <c r="Z11" s="41"/>
      <c r="AA11" s="36"/>
      <c r="AB11" s="80" t="s">
        <v>31</v>
      </c>
      <c r="AC11" s="81"/>
      <c r="AD11" s="81"/>
      <c r="AE11" s="81"/>
      <c r="AF11" s="81"/>
      <c r="AG11" s="81"/>
      <c r="AH11" s="81"/>
      <c r="AI11" s="81"/>
      <c r="AJ11" s="81"/>
      <c r="AK11" s="81"/>
      <c r="AL11" s="82"/>
      <c r="AW11" s="57"/>
      <c r="AX11" s="57"/>
      <c r="BD11" s="35"/>
      <c r="BE11" s="35"/>
    </row>
    <row r="12" spans="1:57" ht="23.25" customHeight="1">
      <c r="A12" s="5" t="s">
        <v>13</v>
      </c>
      <c r="B12" s="20">
        <v>51009</v>
      </c>
      <c r="C12" s="20">
        <v>192423</v>
      </c>
      <c r="D12" s="21">
        <v>49909</v>
      </c>
      <c r="E12" s="21">
        <v>215155</v>
      </c>
      <c r="F12" s="21">
        <v>44545</v>
      </c>
      <c r="G12" s="21">
        <v>324546</v>
      </c>
      <c r="H12" s="21">
        <v>53621</v>
      </c>
      <c r="I12" s="21">
        <v>218195</v>
      </c>
      <c r="J12" s="21">
        <v>70793</v>
      </c>
      <c r="K12" s="21">
        <v>233774</v>
      </c>
      <c r="L12" s="20">
        <v>73136</v>
      </c>
      <c r="M12" s="20">
        <v>328306</v>
      </c>
      <c r="N12" s="21">
        <v>27503</v>
      </c>
      <c r="O12" s="20">
        <v>132930</v>
      </c>
      <c r="P12" s="20">
        <v>46959</v>
      </c>
      <c r="Q12" s="20">
        <v>237984</v>
      </c>
      <c r="R12" s="20">
        <v>47230</v>
      </c>
      <c r="S12" s="20">
        <v>300409</v>
      </c>
      <c r="T12" s="20">
        <v>49553</v>
      </c>
      <c r="U12" s="20">
        <v>163690</v>
      </c>
      <c r="V12" s="20">
        <f>ปีงบประมาณ2561!I16</f>
        <v>50199</v>
      </c>
      <c r="W12" s="20">
        <f>ปีงบประมาณ2561!J16</f>
        <v>227748</v>
      </c>
      <c r="X12" s="18"/>
      <c r="Y12" s="18"/>
      <c r="Z12" s="41"/>
      <c r="AA12" s="36"/>
      <c r="AB12" s="29">
        <v>2551</v>
      </c>
      <c r="AC12" s="29">
        <v>2552</v>
      </c>
      <c r="AD12" s="29">
        <v>2553</v>
      </c>
      <c r="AE12" s="29">
        <v>2554</v>
      </c>
      <c r="AF12" s="29">
        <v>2555</v>
      </c>
      <c r="AG12" s="29">
        <v>2556</v>
      </c>
      <c r="AH12" s="29">
        <v>2557</v>
      </c>
      <c r="AI12" s="29">
        <v>2558</v>
      </c>
      <c r="AJ12" s="29">
        <v>2559</v>
      </c>
      <c r="AK12" s="29">
        <v>2560</v>
      </c>
      <c r="AL12" s="29">
        <v>2561</v>
      </c>
      <c r="AV12" s="57"/>
      <c r="AW12" s="57"/>
      <c r="AX12" s="57"/>
      <c r="BC12" s="57"/>
      <c r="BD12" s="35"/>
      <c r="BE12" s="35"/>
    </row>
    <row r="13" spans="1:57" ht="23.25" customHeight="1">
      <c r="A13" s="5" t="s">
        <v>14</v>
      </c>
      <c r="B13" s="20">
        <v>16635</v>
      </c>
      <c r="C13" s="20">
        <v>44003</v>
      </c>
      <c r="D13" s="21">
        <v>14671</v>
      </c>
      <c r="E13" s="21">
        <v>55432</v>
      </c>
      <c r="F13" s="21">
        <v>14216</v>
      </c>
      <c r="G13" s="21">
        <v>94367</v>
      </c>
      <c r="H13" s="21">
        <v>16686</v>
      </c>
      <c r="I13" s="21">
        <v>53070</v>
      </c>
      <c r="J13" s="21">
        <v>21737</v>
      </c>
      <c r="K13" s="21">
        <v>60337</v>
      </c>
      <c r="L13" s="20">
        <v>25124</v>
      </c>
      <c r="M13" s="20">
        <v>94216</v>
      </c>
      <c r="N13" s="21">
        <v>11576</v>
      </c>
      <c r="O13" s="20">
        <v>34599</v>
      </c>
      <c r="P13" s="20">
        <v>17732</v>
      </c>
      <c r="Q13" s="20">
        <v>66383</v>
      </c>
      <c r="R13" s="20">
        <v>17818</v>
      </c>
      <c r="S13" s="20">
        <v>87174</v>
      </c>
      <c r="T13" s="20">
        <v>18966</v>
      </c>
      <c r="U13" s="20">
        <v>45171</v>
      </c>
      <c r="V13" s="20">
        <f>ปีงบประมาณ2561!I17</f>
        <v>20744</v>
      </c>
      <c r="W13" s="20">
        <f>ปีงบประมาณ2561!J17</f>
        <v>66548</v>
      </c>
      <c r="X13" s="18"/>
      <c r="Y13" s="18"/>
      <c r="Z13" s="41"/>
      <c r="AA13" s="38" t="s">
        <v>34</v>
      </c>
      <c r="AB13" s="39">
        <f>C5+C10</f>
        <v>319515</v>
      </c>
      <c r="AC13" s="39">
        <f>E5+E10</f>
        <v>354481</v>
      </c>
      <c r="AD13" s="39">
        <f>G5+G10</f>
        <v>547714</v>
      </c>
      <c r="AE13" s="39">
        <f>I5+I10</f>
        <v>374347</v>
      </c>
      <c r="AF13" s="39">
        <f>K5+K10</f>
        <v>394278</v>
      </c>
      <c r="AG13" s="39">
        <f>M5+M10</f>
        <v>563109</v>
      </c>
      <c r="AH13" s="39">
        <f>O5+O10</f>
        <v>285274</v>
      </c>
      <c r="AI13" s="39">
        <f>Q5+Q10</f>
        <v>423454</v>
      </c>
      <c r="AJ13" s="39">
        <f>S5+S10</f>
        <v>537974</v>
      </c>
      <c r="AK13" s="39">
        <f>U5+U10</f>
        <v>401393</v>
      </c>
      <c r="AL13" s="39">
        <f>W5+W10</f>
        <v>487913</v>
      </c>
      <c r="AV13" s="57"/>
      <c r="AW13" s="57"/>
      <c r="AX13" s="57"/>
      <c r="BC13" s="57"/>
      <c r="BD13" s="35"/>
      <c r="BE13" s="35"/>
    </row>
    <row r="14" spans="1:57" ht="23.25" customHeight="1">
      <c r="A14" s="5" t="s">
        <v>15</v>
      </c>
      <c r="B14" s="20">
        <v>9511</v>
      </c>
      <c r="C14" s="20">
        <v>11807</v>
      </c>
      <c r="D14" s="21">
        <v>9250</v>
      </c>
      <c r="E14" s="21">
        <v>12433</v>
      </c>
      <c r="F14" s="21">
        <v>8510</v>
      </c>
      <c r="G14" s="21">
        <v>25429</v>
      </c>
      <c r="H14" s="21">
        <v>8546</v>
      </c>
      <c r="I14" s="21">
        <v>20050</v>
      </c>
      <c r="J14" s="21">
        <v>7868</v>
      </c>
      <c r="K14" s="21">
        <v>20666</v>
      </c>
      <c r="L14" s="20">
        <v>8699</v>
      </c>
      <c r="M14" s="20">
        <v>32089</v>
      </c>
      <c r="N14" s="21">
        <v>6701</v>
      </c>
      <c r="O14" s="20">
        <v>18778</v>
      </c>
      <c r="P14" s="20">
        <v>9172</v>
      </c>
      <c r="Q14" s="20">
        <v>29457</v>
      </c>
      <c r="R14" s="20">
        <v>8889</v>
      </c>
      <c r="S14" s="20">
        <v>35840</v>
      </c>
      <c r="T14" s="20">
        <v>8452</v>
      </c>
      <c r="U14" s="20">
        <v>26719</v>
      </c>
      <c r="V14" s="20">
        <f>ปีงบประมาณ2561!I18</f>
        <v>8726</v>
      </c>
      <c r="W14" s="20">
        <f>ปีงบประมาณ2561!J18</f>
        <v>34414</v>
      </c>
      <c r="X14" s="18"/>
      <c r="Y14" s="18"/>
      <c r="Z14" s="41"/>
      <c r="AA14" s="38" t="s">
        <v>38</v>
      </c>
      <c r="AB14" s="42">
        <f>C15</f>
        <v>307</v>
      </c>
      <c r="AC14" s="42">
        <f>E15</f>
        <v>289</v>
      </c>
      <c r="AD14" s="42">
        <f>G15</f>
        <v>304</v>
      </c>
      <c r="AE14" s="42">
        <f>I15</f>
        <v>266</v>
      </c>
      <c r="AF14" s="42">
        <f>K15</f>
        <v>220</v>
      </c>
      <c r="AG14" s="42">
        <f>M15</f>
        <v>247</v>
      </c>
      <c r="AH14" s="42">
        <f>O15</f>
        <v>237</v>
      </c>
      <c r="AI14" s="42">
        <f>Q15</f>
        <v>189</v>
      </c>
      <c r="AJ14" s="42">
        <f>S15</f>
        <v>214</v>
      </c>
      <c r="AK14" s="42">
        <f>U15</f>
        <v>181</v>
      </c>
      <c r="AL14" s="42">
        <f>W15</f>
        <v>159</v>
      </c>
      <c r="AM14" s="64"/>
      <c r="AN14" s="107"/>
      <c r="AO14" s="107"/>
      <c r="AP14" s="107"/>
      <c r="AQ14" s="107"/>
      <c r="AR14" s="107"/>
      <c r="AS14" s="107"/>
      <c r="AV14" s="57"/>
      <c r="AW14" s="57"/>
      <c r="AX14" s="57"/>
      <c r="BC14" s="57"/>
      <c r="BD14" s="35"/>
      <c r="BE14" s="35"/>
    </row>
    <row r="15" spans="1:57" s="4" customFormat="1" ht="23.25" customHeight="1">
      <c r="A15" s="3" t="s">
        <v>17</v>
      </c>
      <c r="B15" s="19">
        <v>204</v>
      </c>
      <c r="C15" s="19">
        <v>307</v>
      </c>
      <c r="D15" s="22">
        <v>261</v>
      </c>
      <c r="E15" s="22">
        <v>289</v>
      </c>
      <c r="F15" s="22">
        <v>192</v>
      </c>
      <c r="G15" s="22">
        <v>304</v>
      </c>
      <c r="H15" s="22">
        <v>131</v>
      </c>
      <c r="I15" s="22">
        <v>266</v>
      </c>
      <c r="J15" s="22">
        <v>126</v>
      </c>
      <c r="K15" s="22">
        <v>220</v>
      </c>
      <c r="L15" s="19">
        <v>116</v>
      </c>
      <c r="M15" s="19">
        <v>247</v>
      </c>
      <c r="N15" s="22">
        <v>77</v>
      </c>
      <c r="O15" s="19">
        <v>237</v>
      </c>
      <c r="P15" s="19">
        <v>65</v>
      </c>
      <c r="Q15" s="19">
        <v>189</v>
      </c>
      <c r="R15" s="19">
        <v>65</v>
      </c>
      <c r="S15" s="19">
        <v>214</v>
      </c>
      <c r="T15" s="19">
        <v>53</v>
      </c>
      <c r="U15" s="19">
        <v>181</v>
      </c>
      <c r="V15" s="19">
        <f>ปีงบประมาณ2561!I19</f>
        <v>44</v>
      </c>
      <c r="W15" s="19">
        <f>ปีงบประมาณ2561!J19</f>
        <v>159</v>
      </c>
      <c r="X15" s="11"/>
      <c r="Y15" s="11"/>
      <c r="Z15" s="37"/>
      <c r="AA15" s="38" t="s">
        <v>18</v>
      </c>
      <c r="AB15" s="42">
        <f>C16</f>
        <v>4524</v>
      </c>
      <c r="AC15" s="42">
        <f>E16</f>
        <v>3989</v>
      </c>
      <c r="AD15" s="42">
        <f>G16</f>
        <v>4632</v>
      </c>
      <c r="AE15" s="42">
        <f>I16</f>
        <v>3606</v>
      </c>
      <c r="AF15" s="42">
        <f>K16</f>
        <v>3171</v>
      </c>
      <c r="AG15" s="42">
        <f>M16</f>
        <v>3937</v>
      </c>
      <c r="AH15" s="42">
        <f>O16</f>
        <v>3261</v>
      </c>
      <c r="AI15" s="42">
        <f>Q16</f>
        <v>2902</v>
      </c>
      <c r="AJ15" s="42">
        <f>S16</f>
        <v>3205</v>
      </c>
      <c r="AK15" s="42">
        <f t="shared" ref="AK15:AK16" si="4">U16</f>
        <v>2727</v>
      </c>
      <c r="AL15" s="42">
        <f>W16</f>
        <v>2591</v>
      </c>
      <c r="AM15" s="114"/>
      <c r="AN15" s="106"/>
      <c r="AO15" s="106"/>
      <c r="AP15" s="106"/>
      <c r="AQ15" s="106"/>
      <c r="AR15" s="106"/>
      <c r="AS15" s="106"/>
      <c r="AT15" s="106"/>
      <c r="AU15" s="106"/>
      <c r="AV15" s="55"/>
      <c r="AW15" s="55"/>
      <c r="AX15" s="55"/>
      <c r="AY15" s="55"/>
      <c r="AZ15" s="55"/>
      <c r="BA15" s="55"/>
      <c r="BB15" s="56"/>
      <c r="BC15" s="55"/>
      <c r="BD15" s="40"/>
      <c r="BE15" s="40"/>
    </row>
    <row r="16" spans="1:57" s="4" customFormat="1" ht="23.25" customHeight="1">
      <c r="A16" s="3" t="s">
        <v>18</v>
      </c>
      <c r="B16" s="19">
        <v>1974</v>
      </c>
      <c r="C16" s="19">
        <v>4524</v>
      </c>
      <c r="D16" s="22">
        <v>2213</v>
      </c>
      <c r="E16" s="22">
        <v>3989</v>
      </c>
      <c r="F16" s="22">
        <v>1529</v>
      </c>
      <c r="G16" s="22">
        <v>4632</v>
      </c>
      <c r="H16" s="22">
        <v>1394</v>
      </c>
      <c r="I16" s="22">
        <v>3606</v>
      </c>
      <c r="J16" s="22">
        <v>960</v>
      </c>
      <c r="K16" s="22">
        <v>3171</v>
      </c>
      <c r="L16" s="19">
        <v>882</v>
      </c>
      <c r="M16" s="19">
        <v>3937</v>
      </c>
      <c r="N16" s="22">
        <v>875</v>
      </c>
      <c r="O16" s="19">
        <v>3261</v>
      </c>
      <c r="P16" s="19">
        <v>1121</v>
      </c>
      <c r="Q16" s="19">
        <v>2902</v>
      </c>
      <c r="R16" s="19">
        <v>1080</v>
      </c>
      <c r="S16" s="19">
        <v>3205</v>
      </c>
      <c r="T16" s="19">
        <v>1339</v>
      </c>
      <c r="U16" s="19">
        <v>2727</v>
      </c>
      <c r="V16" s="19">
        <f>ปีงบประมาณ2561!I20</f>
        <v>1515</v>
      </c>
      <c r="W16" s="19">
        <f>ปีงบประมาณ2561!J20</f>
        <v>2591</v>
      </c>
      <c r="X16" s="11"/>
      <c r="Y16" s="11"/>
      <c r="Z16" s="37"/>
      <c r="AA16" s="38" t="s">
        <v>19</v>
      </c>
      <c r="AB16" s="42">
        <f>C17</f>
        <v>606</v>
      </c>
      <c r="AC16" s="42">
        <f>E17</f>
        <v>446</v>
      </c>
      <c r="AD16" s="42">
        <f>G17</f>
        <v>469</v>
      </c>
      <c r="AE16" s="42">
        <f>I17</f>
        <v>501</v>
      </c>
      <c r="AF16" s="42">
        <f>K17</f>
        <v>416</v>
      </c>
      <c r="AG16" s="42">
        <f>M17</f>
        <v>395</v>
      </c>
      <c r="AH16" s="42">
        <f>O17</f>
        <v>329</v>
      </c>
      <c r="AI16" s="42">
        <f>Q17</f>
        <v>386</v>
      </c>
      <c r="AJ16" s="42">
        <f>S17</f>
        <v>344</v>
      </c>
      <c r="AK16" s="42">
        <f t="shared" si="4"/>
        <v>455</v>
      </c>
      <c r="AL16" s="42">
        <f>W17</f>
        <v>456</v>
      </c>
      <c r="AM16" s="114"/>
      <c r="AN16" s="106"/>
      <c r="AO16" s="106"/>
      <c r="AP16" s="106"/>
      <c r="AQ16" s="106"/>
      <c r="AR16" s="106"/>
      <c r="AS16" s="106"/>
      <c r="AT16" s="106"/>
      <c r="AU16" s="106"/>
      <c r="AV16" s="55"/>
      <c r="AW16" s="55"/>
      <c r="AX16" s="55"/>
      <c r="AY16" s="55"/>
      <c r="AZ16" s="55"/>
      <c r="BA16" s="55"/>
      <c r="BB16" s="56"/>
      <c r="BC16" s="55"/>
      <c r="BD16" s="40"/>
      <c r="BE16" s="40"/>
    </row>
    <row r="17" spans="1:57" s="4" customFormat="1" ht="23.25" customHeight="1">
      <c r="A17" s="3" t="s">
        <v>19</v>
      </c>
      <c r="B17" s="19">
        <v>1490</v>
      </c>
      <c r="C17" s="19">
        <v>606</v>
      </c>
      <c r="D17" s="23">
        <v>797</v>
      </c>
      <c r="E17" s="23">
        <v>446</v>
      </c>
      <c r="F17" s="23">
        <v>772</v>
      </c>
      <c r="G17" s="23">
        <v>469</v>
      </c>
      <c r="H17" s="23">
        <v>682</v>
      </c>
      <c r="I17" s="23">
        <v>501</v>
      </c>
      <c r="J17" s="23">
        <v>604</v>
      </c>
      <c r="K17" s="23">
        <v>416</v>
      </c>
      <c r="L17" s="19">
        <v>776</v>
      </c>
      <c r="M17" s="19">
        <v>395</v>
      </c>
      <c r="N17" s="22">
        <v>573</v>
      </c>
      <c r="O17" s="19">
        <v>329</v>
      </c>
      <c r="P17" s="19">
        <v>799</v>
      </c>
      <c r="Q17" s="19">
        <v>386</v>
      </c>
      <c r="R17" s="19">
        <v>650</v>
      </c>
      <c r="S17" s="19">
        <v>344</v>
      </c>
      <c r="T17" s="19">
        <v>1235</v>
      </c>
      <c r="U17" s="19">
        <v>455</v>
      </c>
      <c r="V17" s="19">
        <f>ปีงบประมาณ2561!I21</f>
        <v>879</v>
      </c>
      <c r="W17" s="19">
        <f>ปีงบประมาณ2561!J21</f>
        <v>456</v>
      </c>
      <c r="X17" s="11"/>
      <c r="Y17" s="11"/>
      <c r="Z17" s="37"/>
      <c r="AA17" s="43" t="s">
        <v>32</v>
      </c>
      <c r="AB17" s="39">
        <f t="shared" ref="AB17:AK17" si="5">SUM(AB13:AB16)</f>
        <v>324952</v>
      </c>
      <c r="AC17" s="59">
        <f t="shared" si="5"/>
        <v>359205</v>
      </c>
      <c r="AD17" s="59">
        <f t="shared" si="5"/>
        <v>553119</v>
      </c>
      <c r="AE17" s="59">
        <f t="shared" si="5"/>
        <v>378720</v>
      </c>
      <c r="AF17" s="59">
        <f t="shared" si="5"/>
        <v>398085</v>
      </c>
      <c r="AG17" s="59">
        <f t="shared" si="5"/>
        <v>567688</v>
      </c>
      <c r="AH17" s="59">
        <f t="shared" si="5"/>
        <v>289101</v>
      </c>
      <c r="AI17" s="59">
        <f t="shared" si="5"/>
        <v>426931</v>
      </c>
      <c r="AJ17" s="59">
        <f t="shared" si="5"/>
        <v>541737</v>
      </c>
      <c r="AK17" s="59">
        <f t="shared" si="5"/>
        <v>404756</v>
      </c>
      <c r="AL17" s="59">
        <f>SUM(AL13:AL16)</f>
        <v>491119</v>
      </c>
      <c r="AM17" s="114"/>
      <c r="AN17" s="106"/>
      <c r="AO17" s="106"/>
      <c r="AP17" s="106"/>
      <c r="AQ17" s="106"/>
      <c r="AR17" s="106"/>
      <c r="AS17" s="106"/>
      <c r="AT17" s="106"/>
      <c r="AU17" s="106"/>
      <c r="AV17" s="55"/>
      <c r="AW17" s="55"/>
      <c r="AX17" s="55"/>
      <c r="AY17" s="55"/>
      <c r="AZ17" s="55"/>
      <c r="BA17" s="55"/>
      <c r="BB17" s="56"/>
      <c r="BC17" s="55"/>
      <c r="BD17" s="40"/>
      <c r="BE17" s="40"/>
    </row>
    <row r="18" spans="1:57" s="8" customFormat="1" ht="24" customHeight="1">
      <c r="A18" s="7" t="s">
        <v>20</v>
      </c>
      <c r="B18" s="24">
        <f>B5+B10+B15+B16+B17</f>
        <v>119926</v>
      </c>
      <c r="C18" s="24">
        <f t="shared" ref="C18:W18" si="6">C5+C10+C15+C16+C17</f>
        <v>324952</v>
      </c>
      <c r="D18" s="24">
        <f t="shared" si="6"/>
        <v>116569</v>
      </c>
      <c r="E18" s="24">
        <f t="shared" si="6"/>
        <v>359205</v>
      </c>
      <c r="F18" s="24">
        <f t="shared" si="6"/>
        <v>113549</v>
      </c>
      <c r="G18" s="24">
        <f t="shared" si="6"/>
        <v>553119</v>
      </c>
      <c r="H18" s="24">
        <f t="shared" si="6"/>
        <v>125961</v>
      </c>
      <c r="I18" s="24">
        <f t="shared" si="6"/>
        <v>378720</v>
      </c>
      <c r="J18" s="24">
        <f t="shared" si="6"/>
        <v>129612</v>
      </c>
      <c r="K18" s="24">
        <f t="shared" si="6"/>
        <v>398085</v>
      </c>
      <c r="L18" s="24">
        <f t="shared" si="6"/>
        <v>140326</v>
      </c>
      <c r="M18" s="24">
        <f t="shared" si="6"/>
        <v>567688</v>
      </c>
      <c r="N18" s="24">
        <f t="shared" si="6"/>
        <v>171578</v>
      </c>
      <c r="O18" s="24">
        <f t="shared" si="6"/>
        <v>289101</v>
      </c>
      <c r="P18" s="24">
        <f t="shared" si="6"/>
        <v>189986</v>
      </c>
      <c r="Q18" s="24">
        <f t="shared" si="6"/>
        <v>426931</v>
      </c>
      <c r="R18" s="24">
        <f t="shared" si="6"/>
        <v>189780</v>
      </c>
      <c r="S18" s="24">
        <f t="shared" si="6"/>
        <v>541737</v>
      </c>
      <c r="T18" s="24">
        <f t="shared" si="6"/>
        <v>145600</v>
      </c>
      <c r="U18" s="24">
        <f t="shared" si="6"/>
        <v>404756</v>
      </c>
      <c r="V18" s="24">
        <f t="shared" si="6"/>
        <v>147425</v>
      </c>
      <c r="W18" s="24">
        <f t="shared" si="6"/>
        <v>491119</v>
      </c>
      <c r="X18" s="9"/>
      <c r="Y18" s="9"/>
      <c r="Z18" s="45"/>
      <c r="AA18" s="46"/>
      <c r="AB18" s="46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5"/>
      <c r="AN18" s="109"/>
      <c r="AO18" s="109"/>
      <c r="AP18" s="109"/>
      <c r="AQ18" s="109"/>
      <c r="AR18" s="109"/>
      <c r="AS18" s="109"/>
      <c r="AT18" s="109"/>
      <c r="AU18" s="109"/>
      <c r="AV18" s="109"/>
      <c r="AW18" s="108"/>
      <c r="AX18" s="108"/>
      <c r="AY18" s="108"/>
      <c r="AZ18" s="108"/>
      <c r="BA18" s="108"/>
      <c r="BB18" s="58"/>
      <c r="BC18" s="58"/>
      <c r="BD18" s="48"/>
      <c r="BE18" s="48"/>
    </row>
    <row r="19" spans="1:57" s="8" customFormat="1" ht="24" customHeight="1">
      <c r="A19" s="10"/>
      <c r="B19" s="10"/>
      <c r="C19" s="10"/>
      <c r="D19" s="10"/>
      <c r="E19" s="10"/>
      <c r="F19" s="10"/>
      <c r="G19" s="10"/>
      <c r="H19" s="9"/>
      <c r="I19" s="9"/>
      <c r="J19" s="9"/>
      <c r="K19" s="9"/>
      <c r="L19" s="9"/>
      <c r="M19" s="9"/>
      <c r="N19" s="10"/>
      <c r="O19" s="10"/>
      <c r="P19" s="9"/>
      <c r="Q19" s="9"/>
      <c r="R19" s="9"/>
      <c r="S19" s="9"/>
      <c r="T19" s="9"/>
      <c r="U19" s="9"/>
      <c r="V19" s="9"/>
      <c r="W19" s="9"/>
      <c r="X19" s="9"/>
      <c r="Y19" s="9"/>
      <c r="Z19" s="49"/>
      <c r="AA19" s="50"/>
      <c r="AB19" s="50"/>
      <c r="AC19" s="61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05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8"/>
      <c r="AZ19" s="108"/>
      <c r="BA19" s="108"/>
      <c r="BB19" s="58"/>
      <c r="BC19" s="58"/>
      <c r="BD19" s="47"/>
      <c r="BE19" s="47"/>
    </row>
    <row r="20" spans="1:57" s="8" customFormat="1" ht="24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49"/>
      <c r="AA20" s="50"/>
      <c r="AB20" s="50"/>
      <c r="AC20" s="61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110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8"/>
      <c r="AZ20" s="108"/>
      <c r="BA20" s="108"/>
      <c r="BB20" s="58"/>
      <c r="BC20" s="58"/>
      <c r="BD20" s="47"/>
      <c r="BE20" s="47"/>
    </row>
    <row r="21" spans="1:57" s="8" customFormat="1" ht="24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49"/>
      <c r="AA21" s="50"/>
      <c r="AB21" s="50"/>
      <c r="AC21" s="61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111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8"/>
      <c r="AZ21" s="108"/>
      <c r="BA21" s="108"/>
      <c r="BB21" s="58"/>
      <c r="BC21" s="58"/>
      <c r="BD21" s="47"/>
      <c r="BE21" s="47"/>
    </row>
    <row r="22" spans="1:57" s="8" customFormat="1" ht="24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49"/>
      <c r="AA22" s="50"/>
      <c r="AB22" s="50"/>
      <c r="AC22" s="61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107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8"/>
      <c r="AZ22" s="108"/>
      <c r="BA22" s="108"/>
      <c r="BB22" s="58"/>
      <c r="BC22" s="58"/>
      <c r="BD22" s="47"/>
      <c r="BE22" s="47"/>
    </row>
    <row r="23" spans="1:57" s="8" customFormat="1" ht="24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49"/>
      <c r="AA23" s="50"/>
      <c r="AB23" s="50"/>
      <c r="AC23" s="50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8"/>
      <c r="AZ23" s="108"/>
      <c r="BA23" s="108"/>
      <c r="BB23" s="58"/>
      <c r="BC23" s="58"/>
      <c r="BD23" s="47"/>
      <c r="BE23" s="47"/>
    </row>
    <row r="24" spans="1:57" s="8" customFormat="1" ht="24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49"/>
      <c r="AA24" s="50"/>
      <c r="AB24" s="50"/>
      <c r="AC24" s="50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8"/>
      <c r="AZ24" s="108"/>
      <c r="BA24" s="108"/>
      <c r="BB24" s="58"/>
      <c r="BC24" s="58"/>
      <c r="BD24" s="47"/>
      <c r="BE24" s="47"/>
    </row>
    <row r="25" spans="1:57" s="8" customFormat="1" ht="24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49"/>
      <c r="AA25" s="50"/>
      <c r="AB25" s="50"/>
      <c r="AC25" s="50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8"/>
      <c r="AZ25" s="108"/>
      <c r="BA25" s="108"/>
      <c r="BB25" s="58"/>
      <c r="BC25" s="58"/>
      <c r="BD25" s="47"/>
      <c r="BE25" s="47"/>
    </row>
    <row r="26" spans="1:57" ht="20.25" customHeight="1">
      <c r="A26" s="84" t="s">
        <v>34</v>
      </c>
      <c r="B26" s="84"/>
      <c r="C26" s="84"/>
      <c r="D26" s="84"/>
      <c r="E26" s="84"/>
      <c r="F26" s="84"/>
      <c r="G26" s="84"/>
      <c r="H26" s="85" t="s">
        <v>38</v>
      </c>
      <c r="I26" s="85"/>
      <c r="J26" s="85"/>
      <c r="K26" s="85"/>
      <c r="L26" s="85"/>
      <c r="M26" s="85"/>
      <c r="N26" s="85"/>
      <c r="O26" s="85"/>
      <c r="P26" s="11"/>
      <c r="Q26" s="11"/>
    </row>
    <row r="39" spans="1:50" ht="27.75" customHeight="1">
      <c r="A39" s="88" t="s">
        <v>39</v>
      </c>
      <c r="B39" s="88"/>
      <c r="C39" s="88"/>
      <c r="D39" s="88"/>
      <c r="E39" s="88"/>
      <c r="F39" s="88"/>
      <c r="G39" s="88"/>
      <c r="H39" s="88" t="s">
        <v>40</v>
      </c>
      <c r="I39" s="88"/>
      <c r="J39" s="88"/>
      <c r="K39" s="88"/>
      <c r="L39" s="88"/>
      <c r="M39" s="88"/>
      <c r="N39" s="88"/>
      <c r="O39" s="88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</row>
  </sheetData>
  <mergeCells count="20">
    <mergeCell ref="A39:G39"/>
    <mergeCell ref="H39:O39"/>
    <mergeCell ref="A3:A4"/>
    <mergeCell ref="B3:C3"/>
    <mergeCell ref="D3:E3"/>
    <mergeCell ref="F3:G3"/>
    <mergeCell ref="H3:I3"/>
    <mergeCell ref="J3:K3"/>
    <mergeCell ref="L3:M3"/>
    <mergeCell ref="AB11:AL11"/>
    <mergeCell ref="AB3:AL3"/>
    <mergeCell ref="AD19:AM19"/>
    <mergeCell ref="A1:U1"/>
    <mergeCell ref="A26:G26"/>
    <mergeCell ref="H26:O26"/>
    <mergeCell ref="N3:O3"/>
    <mergeCell ref="P3:Q3"/>
    <mergeCell ref="R3:S3"/>
    <mergeCell ref="V3:W3"/>
    <mergeCell ref="T3:U3"/>
  </mergeCells>
  <printOptions horizontalCentered="1" verticalCentered="1" gridLinesSet="0"/>
  <pageMargins left="0.39370078740157483" right="0.39370078740157483" top="0.51181102362204722" bottom="0.11811023622047245" header="0.51181102362204722" footer="0.51181102362204722"/>
  <pageSetup paperSize="9" pageOrder="overThenDown" orientation="landscape" horizontalDpi="180" verticalDpi="180" r:id="rId1"/>
  <headerFooter alignWithMargins="0"/>
  <ignoredErrors>
    <ignoredError sqref="B10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9"/>
  <sheetViews>
    <sheetView showGridLines="0" tabSelected="1" zoomScale="85" zoomScaleNormal="85" workbookViewId="0">
      <selection activeCell="Q1" sqref="Q1"/>
    </sheetView>
  </sheetViews>
  <sheetFormatPr defaultRowHeight="24.95" customHeight="1"/>
  <cols>
    <col min="1" max="1" width="19" style="2" customWidth="1"/>
    <col min="2" max="2" width="12.1640625" style="2" customWidth="1"/>
    <col min="3" max="3" width="10.33203125" style="2" customWidth="1"/>
    <col min="4" max="4" width="10.1640625" style="2" customWidth="1"/>
    <col min="5" max="5" width="10.5" style="2" customWidth="1"/>
    <col min="6" max="6" width="9.83203125" style="2" customWidth="1"/>
    <col min="7" max="7" width="8.83203125" style="2" customWidth="1"/>
    <col min="8" max="8" width="10.5" style="2" customWidth="1"/>
    <col min="9" max="9" width="10.6640625" style="2" customWidth="1"/>
    <col min="10" max="10" width="10.5" style="2" customWidth="1"/>
    <col min="11" max="11" width="11" style="2" customWidth="1"/>
    <col min="12" max="13" width="8" style="2" customWidth="1"/>
    <col min="14" max="14" width="9.5" style="2" customWidth="1"/>
    <col min="15" max="15" width="7.83203125" style="2" customWidth="1"/>
    <col min="16" max="16" width="11" style="2" customWidth="1"/>
    <col min="17" max="17" width="11" style="2" bestFit="1" customWidth="1"/>
    <col min="18" max="16384" width="9.33203125" style="2"/>
  </cols>
  <sheetData>
    <row r="1" spans="1:16" ht="24.95" customHeight="1">
      <c r="A1" s="91" t="s">
        <v>64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6" ht="24.95" customHeight="1">
      <c r="A2" s="92" t="s">
        <v>25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3" spans="1:16" ht="18.75">
      <c r="A3" s="93" t="s">
        <v>33</v>
      </c>
      <c r="B3" s="75" t="s">
        <v>41</v>
      </c>
      <c r="C3" s="96" t="s">
        <v>63</v>
      </c>
      <c r="D3" s="97"/>
      <c r="E3" s="97"/>
      <c r="F3" s="97"/>
      <c r="G3" s="98"/>
      <c r="H3" s="75"/>
      <c r="I3" s="75"/>
      <c r="J3" s="75"/>
      <c r="K3" s="75" t="s">
        <v>1</v>
      </c>
      <c r="L3" s="75"/>
      <c r="M3" s="75"/>
      <c r="N3" s="75" t="s">
        <v>44</v>
      </c>
      <c r="O3" s="75"/>
      <c r="P3" s="75" t="s">
        <v>2</v>
      </c>
    </row>
    <row r="4" spans="1:16" ht="18.75">
      <c r="A4" s="94"/>
      <c r="B4" s="73" t="s">
        <v>3</v>
      </c>
      <c r="C4" s="99"/>
      <c r="D4" s="100"/>
      <c r="E4" s="100"/>
      <c r="F4" s="100"/>
      <c r="G4" s="101"/>
      <c r="H4" s="73" t="s">
        <v>51</v>
      </c>
      <c r="I4" s="73" t="s">
        <v>51</v>
      </c>
      <c r="J4" s="73" t="s">
        <v>51</v>
      </c>
      <c r="K4" s="73" t="s">
        <v>51</v>
      </c>
      <c r="L4" s="73"/>
      <c r="M4" s="73"/>
      <c r="N4" s="73" t="s">
        <v>45</v>
      </c>
      <c r="O4" s="73"/>
      <c r="P4" s="73" t="s">
        <v>4</v>
      </c>
    </row>
    <row r="5" spans="1:16" ht="18.75">
      <c r="A5" s="94"/>
      <c r="B5" s="73" t="s">
        <v>42</v>
      </c>
      <c r="C5" s="73"/>
      <c r="D5" s="73"/>
      <c r="E5" s="73"/>
      <c r="F5" s="73" t="s">
        <v>6</v>
      </c>
      <c r="G5" s="73" t="s">
        <v>6</v>
      </c>
      <c r="H5" s="73" t="s">
        <v>52</v>
      </c>
      <c r="I5" s="73" t="s">
        <v>7</v>
      </c>
      <c r="J5" s="73" t="s">
        <v>7</v>
      </c>
      <c r="K5" s="73" t="s">
        <v>54</v>
      </c>
      <c r="L5" s="73" t="s">
        <v>43</v>
      </c>
      <c r="M5" s="73" t="s">
        <v>8</v>
      </c>
      <c r="N5" s="73" t="s">
        <v>46</v>
      </c>
      <c r="O5" s="73" t="s">
        <v>55</v>
      </c>
      <c r="P5" s="73" t="s">
        <v>9</v>
      </c>
    </row>
    <row r="6" spans="1:16" ht="18.75">
      <c r="A6" s="94"/>
      <c r="B6" s="73" t="s">
        <v>7</v>
      </c>
      <c r="C6" s="73" t="s">
        <v>6</v>
      </c>
      <c r="D6" s="73" t="s">
        <v>6</v>
      </c>
      <c r="E6" s="73" t="s">
        <v>6</v>
      </c>
      <c r="F6" s="73" t="s">
        <v>23</v>
      </c>
      <c r="G6" s="73" t="s">
        <v>62</v>
      </c>
      <c r="H6" s="73" t="s">
        <v>53</v>
      </c>
      <c r="I6" s="73" t="s">
        <v>29</v>
      </c>
      <c r="J6" s="73" t="s">
        <v>31</v>
      </c>
      <c r="K6" s="74" t="s">
        <v>7</v>
      </c>
      <c r="L6" s="74"/>
      <c r="M6" s="73"/>
      <c r="N6" s="73" t="s">
        <v>47</v>
      </c>
      <c r="O6" s="73"/>
      <c r="P6" s="73" t="s">
        <v>10</v>
      </c>
    </row>
    <row r="7" spans="1:16" ht="18.75">
      <c r="A7" s="94"/>
      <c r="B7" s="73"/>
      <c r="C7" s="73" t="s">
        <v>29</v>
      </c>
      <c r="D7" s="73" t="s">
        <v>31</v>
      </c>
      <c r="E7" s="73" t="s">
        <v>22</v>
      </c>
      <c r="F7" s="73" t="s">
        <v>24</v>
      </c>
      <c r="G7" s="73" t="s">
        <v>61</v>
      </c>
      <c r="H7" s="73"/>
      <c r="I7" s="73"/>
      <c r="J7" s="73"/>
      <c r="K7" s="73"/>
      <c r="L7" s="73"/>
      <c r="M7" s="73"/>
      <c r="N7" s="73"/>
      <c r="O7" s="73"/>
      <c r="P7" s="73" t="s">
        <v>5</v>
      </c>
    </row>
    <row r="8" spans="1:16" ht="19.5" customHeight="1">
      <c r="A8" s="95"/>
      <c r="B8" s="79" t="s">
        <v>50</v>
      </c>
      <c r="C8" s="79"/>
      <c r="D8" s="79"/>
      <c r="E8" s="79"/>
      <c r="F8" s="79"/>
      <c r="G8" s="79"/>
      <c r="H8" s="72" t="s">
        <v>49</v>
      </c>
      <c r="I8" s="72" t="s">
        <v>48</v>
      </c>
      <c r="J8" s="72" t="s">
        <v>48</v>
      </c>
      <c r="K8" s="72" t="s">
        <v>48</v>
      </c>
      <c r="L8" s="72" t="s">
        <v>48</v>
      </c>
      <c r="M8" s="72" t="s">
        <v>48</v>
      </c>
      <c r="N8" s="72" t="s">
        <v>48</v>
      </c>
      <c r="O8" s="72" t="s">
        <v>48</v>
      </c>
      <c r="P8" s="72" t="s">
        <v>48</v>
      </c>
    </row>
    <row r="9" spans="1:16" ht="24.95" customHeight="1">
      <c r="A9" s="71" t="s">
        <v>11</v>
      </c>
      <c r="B9" s="70">
        <f t="shared" ref="B9:P9" si="0">B10+B11+B12+B13</f>
        <v>239542</v>
      </c>
      <c r="C9" s="70">
        <f t="shared" si="0"/>
        <v>35397</v>
      </c>
      <c r="D9" s="70">
        <f t="shared" si="0"/>
        <v>169615</v>
      </c>
      <c r="E9" s="70">
        <f t="shared" si="0"/>
        <v>16739</v>
      </c>
      <c r="F9" s="70">
        <f t="shared" si="0"/>
        <v>1274</v>
      </c>
      <c r="G9" s="70">
        <f t="shared" si="0"/>
        <v>0</v>
      </c>
      <c r="H9" s="70">
        <f t="shared" si="0"/>
        <v>291637</v>
      </c>
      <c r="I9" s="70">
        <f t="shared" si="0"/>
        <v>63592</v>
      </c>
      <c r="J9" s="70">
        <f t="shared" si="0"/>
        <v>155130</v>
      </c>
      <c r="K9" s="70">
        <f t="shared" si="0"/>
        <v>8317</v>
      </c>
      <c r="L9" s="70">
        <f t="shared" si="0"/>
        <v>0</v>
      </c>
      <c r="M9" s="70">
        <f t="shared" si="0"/>
        <v>0</v>
      </c>
      <c r="N9" s="70">
        <f t="shared" si="0"/>
        <v>14617</v>
      </c>
      <c r="O9" s="70">
        <f t="shared" si="0"/>
        <v>37</v>
      </c>
      <c r="P9" s="70">
        <f t="shared" si="0"/>
        <v>0</v>
      </c>
    </row>
    <row r="10" spans="1:16" ht="24.95" customHeight="1">
      <c r="A10" s="5" t="s">
        <v>12</v>
      </c>
      <c r="B10" s="77">
        <f t="shared" ref="B10:P10" si="1">B33+B56</f>
        <v>837</v>
      </c>
      <c r="C10" s="77">
        <f t="shared" si="1"/>
        <v>209</v>
      </c>
      <c r="D10" s="77">
        <f t="shared" si="1"/>
        <v>449</v>
      </c>
      <c r="E10" s="77">
        <f t="shared" si="1"/>
        <v>0</v>
      </c>
      <c r="F10" s="77">
        <f t="shared" si="1"/>
        <v>0</v>
      </c>
      <c r="G10" s="77">
        <f t="shared" si="1"/>
        <v>0</v>
      </c>
      <c r="H10" s="77">
        <f t="shared" si="1"/>
        <v>988</v>
      </c>
      <c r="I10" s="77">
        <f t="shared" si="1"/>
        <v>240</v>
      </c>
      <c r="J10" s="77">
        <f t="shared" si="1"/>
        <v>370</v>
      </c>
      <c r="K10" s="77">
        <f t="shared" si="1"/>
        <v>32</v>
      </c>
      <c r="L10" s="77">
        <f t="shared" si="1"/>
        <v>0</v>
      </c>
      <c r="M10" s="77">
        <f t="shared" si="1"/>
        <v>0</v>
      </c>
      <c r="N10" s="77">
        <f t="shared" si="1"/>
        <v>46</v>
      </c>
      <c r="O10" s="77">
        <f t="shared" si="1"/>
        <v>0</v>
      </c>
      <c r="P10" s="77">
        <f t="shared" si="1"/>
        <v>0</v>
      </c>
    </row>
    <row r="11" spans="1:16" ht="24.95" customHeight="1">
      <c r="A11" s="5" t="s">
        <v>13</v>
      </c>
      <c r="B11" s="77">
        <f t="shared" ref="B11:P11" si="2">B34+B57</f>
        <v>195873</v>
      </c>
      <c r="C11" s="77">
        <f t="shared" si="2"/>
        <v>31329</v>
      </c>
      <c r="D11" s="77">
        <f t="shared" si="2"/>
        <v>149743</v>
      </c>
      <c r="E11" s="77">
        <f t="shared" si="2"/>
        <v>0</v>
      </c>
      <c r="F11" s="77">
        <f t="shared" si="2"/>
        <v>0</v>
      </c>
      <c r="G11" s="77">
        <f t="shared" si="2"/>
        <v>0</v>
      </c>
      <c r="H11" s="77">
        <f t="shared" si="2"/>
        <v>236742</v>
      </c>
      <c r="I11" s="77">
        <f t="shared" si="2"/>
        <v>48459</v>
      </c>
      <c r="J11" s="77">
        <f t="shared" si="2"/>
        <v>131374</v>
      </c>
      <c r="K11" s="77">
        <f t="shared" si="2"/>
        <v>6306</v>
      </c>
      <c r="L11" s="77">
        <f t="shared" si="2"/>
        <v>0</v>
      </c>
      <c r="M11" s="77">
        <f t="shared" si="2"/>
        <v>0</v>
      </c>
      <c r="N11" s="77">
        <f t="shared" si="2"/>
        <v>12121</v>
      </c>
      <c r="O11" s="77">
        <f t="shared" si="2"/>
        <v>33</v>
      </c>
      <c r="P11" s="77">
        <f t="shared" si="2"/>
        <v>0</v>
      </c>
    </row>
    <row r="12" spans="1:16" ht="24.95" customHeight="1">
      <c r="A12" s="5" t="s">
        <v>14</v>
      </c>
      <c r="B12" s="77">
        <f t="shared" ref="B12:P12" si="3">B35+B58</f>
        <v>39988</v>
      </c>
      <c r="C12" s="77">
        <f t="shared" si="3"/>
        <v>3657</v>
      </c>
      <c r="D12" s="77">
        <f t="shared" si="3"/>
        <v>18059</v>
      </c>
      <c r="E12" s="77">
        <f t="shared" si="3"/>
        <v>16680</v>
      </c>
      <c r="F12" s="77">
        <f t="shared" si="3"/>
        <v>0</v>
      </c>
      <c r="G12" s="77">
        <f t="shared" si="3"/>
        <v>0</v>
      </c>
      <c r="H12" s="77">
        <f t="shared" si="3"/>
        <v>50685</v>
      </c>
      <c r="I12" s="77">
        <f t="shared" si="3"/>
        <v>13770</v>
      </c>
      <c r="J12" s="77">
        <f t="shared" si="3"/>
        <v>21918</v>
      </c>
      <c r="K12" s="77">
        <f t="shared" si="3"/>
        <v>1830</v>
      </c>
      <c r="L12" s="77">
        <f t="shared" si="3"/>
        <v>0</v>
      </c>
      <c r="M12" s="77">
        <f t="shared" si="3"/>
        <v>0</v>
      </c>
      <c r="N12" s="77">
        <f t="shared" si="3"/>
        <v>2230</v>
      </c>
      <c r="O12" s="77">
        <f t="shared" si="3"/>
        <v>4</v>
      </c>
      <c r="P12" s="77">
        <f t="shared" si="3"/>
        <v>0</v>
      </c>
    </row>
    <row r="13" spans="1:16" ht="24.95" customHeight="1">
      <c r="A13" s="5" t="s">
        <v>15</v>
      </c>
      <c r="B13" s="77">
        <f t="shared" ref="B13:P13" si="4">B36+B59</f>
        <v>2844</v>
      </c>
      <c r="C13" s="77">
        <f t="shared" si="4"/>
        <v>202</v>
      </c>
      <c r="D13" s="77">
        <f t="shared" si="4"/>
        <v>1364</v>
      </c>
      <c r="E13" s="77">
        <f t="shared" si="4"/>
        <v>59</v>
      </c>
      <c r="F13" s="77">
        <f t="shared" si="4"/>
        <v>1274</v>
      </c>
      <c r="G13" s="77">
        <f t="shared" si="4"/>
        <v>0</v>
      </c>
      <c r="H13" s="77">
        <f t="shared" si="4"/>
        <v>3222</v>
      </c>
      <c r="I13" s="77">
        <f t="shared" si="4"/>
        <v>1123</v>
      </c>
      <c r="J13" s="77">
        <f t="shared" si="4"/>
        <v>1468</v>
      </c>
      <c r="K13" s="77">
        <f t="shared" si="4"/>
        <v>149</v>
      </c>
      <c r="L13" s="77">
        <f t="shared" si="4"/>
        <v>0</v>
      </c>
      <c r="M13" s="77">
        <f t="shared" si="4"/>
        <v>0</v>
      </c>
      <c r="N13" s="77">
        <f t="shared" si="4"/>
        <v>220</v>
      </c>
      <c r="O13" s="77">
        <f t="shared" si="4"/>
        <v>0</v>
      </c>
      <c r="P13" s="77">
        <f t="shared" si="4"/>
        <v>0</v>
      </c>
    </row>
    <row r="14" spans="1:16" ht="24.95" customHeight="1">
      <c r="A14" s="71" t="s">
        <v>16</v>
      </c>
      <c r="B14" s="70">
        <f t="shared" ref="B14:P14" si="5">B15+B16+B17+B18</f>
        <v>496234</v>
      </c>
      <c r="C14" s="70">
        <f t="shared" si="5"/>
        <v>37644</v>
      </c>
      <c r="D14" s="70">
        <f t="shared" si="5"/>
        <v>310291</v>
      </c>
      <c r="E14" s="70">
        <f t="shared" si="5"/>
        <v>25794</v>
      </c>
      <c r="F14" s="70">
        <f t="shared" si="5"/>
        <v>10791</v>
      </c>
      <c r="G14" s="70">
        <f t="shared" si="5"/>
        <v>0</v>
      </c>
      <c r="H14" s="70">
        <f t="shared" si="5"/>
        <v>481494</v>
      </c>
      <c r="I14" s="70">
        <f t="shared" si="5"/>
        <v>81395</v>
      </c>
      <c r="J14" s="70">
        <f t="shared" si="5"/>
        <v>332783</v>
      </c>
      <c r="K14" s="70">
        <f t="shared" si="5"/>
        <v>26925</v>
      </c>
      <c r="L14" s="70">
        <f t="shared" si="5"/>
        <v>0</v>
      </c>
      <c r="M14" s="70">
        <f t="shared" si="5"/>
        <v>0</v>
      </c>
      <c r="N14" s="70">
        <f t="shared" si="5"/>
        <v>33149</v>
      </c>
      <c r="O14" s="70">
        <f t="shared" si="5"/>
        <v>78</v>
      </c>
      <c r="P14" s="70">
        <f t="shared" si="5"/>
        <v>1</v>
      </c>
    </row>
    <row r="15" spans="1:16" ht="24.95" customHeight="1">
      <c r="A15" s="5" t="s">
        <v>12</v>
      </c>
      <c r="B15" s="77">
        <f t="shared" ref="B15:P15" si="6">B38+B61</f>
        <v>7468</v>
      </c>
      <c r="C15" s="77">
        <f t="shared" si="6"/>
        <v>1627</v>
      </c>
      <c r="D15" s="77">
        <f t="shared" si="6"/>
        <v>3968</v>
      </c>
      <c r="E15" s="77">
        <f t="shared" si="6"/>
        <v>0</v>
      </c>
      <c r="F15" s="77">
        <f t="shared" si="6"/>
        <v>0</v>
      </c>
      <c r="G15" s="77">
        <f t="shared" si="6"/>
        <v>0</v>
      </c>
      <c r="H15" s="77">
        <f t="shared" si="6"/>
        <v>8844</v>
      </c>
      <c r="I15" s="77">
        <f t="shared" si="6"/>
        <v>1726</v>
      </c>
      <c r="J15" s="77">
        <f t="shared" si="6"/>
        <v>4073</v>
      </c>
      <c r="K15" s="77">
        <f t="shared" si="6"/>
        <v>375</v>
      </c>
      <c r="L15" s="77">
        <f t="shared" si="6"/>
        <v>0</v>
      </c>
      <c r="M15" s="77">
        <f t="shared" si="6"/>
        <v>0</v>
      </c>
      <c r="N15" s="77">
        <f t="shared" si="6"/>
        <v>560</v>
      </c>
      <c r="O15" s="77">
        <f t="shared" si="6"/>
        <v>1</v>
      </c>
      <c r="P15" s="77">
        <f t="shared" si="6"/>
        <v>0</v>
      </c>
    </row>
    <row r="16" spans="1:16" ht="24.95" customHeight="1">
      <c r="A16" s="5" t="s">
        <v>13</v>
      </c>
      <c r="B16" s="77">
        <f t="shared" ref="B16:P16" si="7">B39+B62</f>
        <v>330610</v>
      </c>
      <c r="C16" s="77">
        <f t="shared" si="7"/>
        <v>30538</v>
      </c>
      <c r="D16" s="77">
        <f t="shared" si="7"/>
        <v>226055</v>
      </c>
      <c r="E16" s="77">
        <f t="shared" si="7"/>
        <v>0</v>
      </c>
      <c r="F16" s="77">
        <f t="shared" si="7"/>
        <v>0</v>
      </c>
      <c r="G16" s="77">
        <f t="shared" si="7"/>
        <v>0</v>
      </c>
      <c r="H16" s="77">
        <f t="shared" si="7"/>
        <v>317553</v>
      </c>
      <c r="I16" s="77">
        <f t="shared" si="7"/>
        <v>50199</v>
      </c>
      <c r="J16" s="77">
        <f t="shared" si="7"/>
        <v>227748</v>
      </c>
      <c r="K16" s="77">
        <f t="shared" si="7"/>
        <v>15114</v>
      </c>
      <c r="L16" s="77">
        <f t="shared" si="7"/>
        <v>0</v>
      </c>
      <c r="M16" s="77">
        <f t="shared" si="7"/>
        <v>0</v>
      </c>
      <c r="N16" s="77">
        <f t="shared" si="7"/>
        <v>22298</v>
      </c>
      <c r="O16" s="77">
        <f t="shared" si="7"/>
        <v>58</v>
      </c>
      <c r="P16" s="77">
        <f t="shared" si="7"/>
        <v>1</v>
      </c>
    </row>
    <row r="17" spans="1:18" ht="24.95" customHeight="1">
      <c r="A17" s="5" t="s">
        <v>14</v>
      </c>
      <c r="B17" s="77">
        <f t="shared" ref="B17:P17" si="8">B40+B63</f>
        <v>106825</v>
      </c>
      <c r="C17" s="77">
        <f t="shared" si="8"/>
        <v>4466</v>
      </c>
      <c r="D17" s="77">
        <f t="shared" si="8"/>
        <v>52291</v>
      </c>
      <c r="E17" s="77">
        <f t="shared" si="8"/>
        <v>24856</v>
      </c>
      <c r="F17" s="77">
        <f t="shared" si="8"/>
        <v>0</v>
      </c>
      <c r="G17" s="77">
        <f t="shared" si="8"/>
        <v>0</v>
      </c>
      <c r="H17" s="77">
        <f t="shared" si="8"/>
        <v>105285</v>
      </c>
      <c r="I17" s="77">
        <f t="shared" si="8"/>
        <v>20744</v>
      </c>
      <c r="J17" s="77">
        <f t="shared" si="8"/>
        <v>66548</v>
      </c>
      <c r="K17" s="77">
        <f t="shared" si="8"/>
        <v>6675</v>
      </c>
      <c r="L17" s="77">
        <f t="shared" si="8"/>
        <v>0</v>
      </c>
      <c r="M17" s="77">
        <f t="shared" si="8"/>
        <v>0</v>
      </c>
      <c r="N17" s="77">
        <f t="shared" si="8"/>
        <v>6393</v>
      </c>
      <c r="O17" s="77">
        <f t="shared" si="8"/>
        <v>5</v>
      </c>
      <c r="P17" s="77">
        <f t="shared" si="8"/>
        <v>0</v>
      </c>
    </row>
    <row r="18" spans="1:18" ht="24.95" customHeight="1">
      <c r="A18" s="5" t="s">
        <v>15</v>
      </c>
      <c r="B18" s="77">
        <f t="shared" ref="B18:P18" si="9">B41+B64</f>
        <v>51331</v>
      </c>
      <c r="C18" s="77">
        <f t="shared" si="9"/>
        <v>1013</v>
      </c>
      <c r="D18" s="77">
        <f t="shared" si="9"/>
        <v>27977</v>
      </c>
      <c r="E18" s="77">
        <f t="shared" si="9"/>
        <v>938</v>
      </c>
      <c r="F18" s="77">
        <f t="shared" si="9"/>
        <v>10791</v>
      </c>
      <c r="G18" s="77">
        <f t="shared" si="9"/>
        <v>0</v>
      </c>
      <c r="H18" s="77">
        <f t="shared" si="9"/>
        <v>49812</v>
      </c>
      <c r="I18" s="77">
        <f t="shared" si="9"/>
        <v>8726</v>
      </c>
      <c r="J18" s="77">
        <f t="shared" si="9"/>
        <v>34414</v>
      </c>
      <c r="K18" s="77">
        <f t="shared" si="9"/>
        <v>4761</v>
      </c>
      <c r="L18" s="77">
        <f t="shared" si="9"/>
        <v>0</v>
      </c>
      <c r="M18" s="77">
        <f t="shared" si="9"/>
        <v>0</v>
      </c>
      <c r="N18" s="77">
        <f t="shared" si="9"/>
        <v>3898</v>
      </c>
      <c r="O18" s="77">
        <f t="shared" si="9"/>
        <v>14</v>
      </c>
      <c r="P18" s="77">
        <f t="shared" si="9"/>
        <v>0</v>
      </c>
    </row>
    <row r="19" spans="1:18" ht="24.95" customHeight="1">
      <c r="A19" s="5" t="s">
        <v>17</v>
      </c>
      <c r="B19" s="77">
        <f t="shared" ref="B19:P19" si="10">B42+B65</f>
        <v>226</v>
      </c>
      <c r="C19" s="77">
        <f t="shared" si="10"/>
        <v>0</v>
      </c>
      <c r="D19" s="77">
        <f t="shared" si="10"/>
        <v>0</v>
      </c>
      <c r="E19" s="77">
        <f t="shared" si="10"/>
        <v>0</v>
      </c>
      <c r="F19" s="77">
        <f t="shared" si="10"/>
        <v>0</v>
      </c>
      <c r="G19" s="77">
        <f t="shared" si="10"/>
        <v>38</v>
      </c>
      <c r="H19" s="77">
        <f t="shared" si="10"/>
        <v>46</v>
      </c>
      <c r="I19" s="77">
        <f t="shared" si="10"/>
        <v>44</v>
      </c>
      <c r="J19" s="77">
        <f t="shared" si="10"/>
        <v>159</v>
      </c>
      <c r="K19" s="77">
        <f t="shared" si="10"/>
        <v>7</v>
      </c>
      <c r="L19" s="77">
        <f t="shared" si="10"/>
        <v>0</v>
      </c>
      <c r="M19" s="77">
        <f t="shared" si="10"/>
        <v>0</v>
      </c>
      <c r="N19" s="77">
        <f t="shared" si="10"/>
        <v>21</v>
      </c>
      <c r="O19" s="77">
        <f t="shared" si="10"/>
        <v>0</v>
      </c>
      <c r="P19" s="77">
        <f t="shared" si="10"/>
        <v>0</v>
      </c>
    </row>
    <row r="20" spans="1:18" ht="24.95" customHeight="1">
      <c r="A20" s="5" t="s">
        <v>18</v>
      </c>
      <c r="B20" s="77">
        <f t="shared" ref="B20:P20" si="11">B43+B66</f>
        <v>4757</v>
      </c>
      <c r="C20" s="77">
        <f t="shared" si="11"/>
        <v>0</v>
      </c>
      <c r="D20" s="77">
        <f t="shared" si="11"/>
        <v>0</v>
      </c>
      <c r="E20" s="77">
        <f t="shared" si="11"/>
        <v>0</v>
      </c>
      <c r="F20" s="77">
        <f t="shared" si="11"/>
        <v>0</v>
      </c>
      <c r="G20" s="77">
        <f t="shared" si="11"/>
        <v>1529</v>
      </c>
      <c r="H20" s="77">
        <f t="shared" si="11"/>
        <v>1540</v>
      </c>
      <c r="I20" s="77">
        <f t="shared" si="11"/>
        <v>1515</v>
      </c>
      <c r="J20" s="77">
        <f t="shared" si="11"/>
        <v>2591</v>
      </c>
      <c r="K20" s="77">
        <f t="shared" si="11"/>
        <v>127</v>
      </c>
      <c r="L20" s="77">
        <f t="shared" si="11"/>
        <v>0</v>
      </c>
      <c r="M20" s="77">
        <f t="shared" si="11"/>
        <v>0</v>
      </c>
      <c r="N20" s="77">
        <f t="shared" si="11"/>
        <v>360</v>
      </c>
      <c r="O20" s="77">
        <f t="shared" si="11"/>
        <v>0</v>
      </c>
      <c r="P20" s="77">
        <f t="shared" si="11"/>
        <v>0</v>
      </c>
    </row>
    <row r="21" spans="1:18" ht="24.95" customHeight="1">
      <c r="A21" s="12" t="s">
        <v>19</v>
      </c>
      <c r="B21" s="77">
        <f t="shared" ref="B21:P21" si="12">B44+B67</f>
        <v>1638</v>
      </c>
      <c r="C21" s="77">
        <f t="shared" si="12"/>
        <v>0</v>
      </c>
      <c r="D21" s="77">
        <f t="shared" si="12"/>
        <v>0</v>
      </c>
      <c r="E21" s="77">
        <f t="shared" si="12"/>
        <v>0</v>
      </c>
      <c r="F21" s="77">
        <f t="shared" si="12"/>
        <v>0</v>
      </c>
      <c r="G21" s="77">
        <f t="shared" si="12"/>
        <v>936</v>
      </c>
      <c r="H21" s="77">
        <f t="shared" si="12"/>
        <v>945</v>
      </c>
      <c r="I21" s="77">
        <f t="shared" si="12"/>
        <v>879</v>
      </c>
      <c r="J21" s="77">
        <f t="shared" si="12"/>
        <v>456</v>
      </c>
      <c r="K21" s="77">
        <f t="shared" si="12"/>
        <v>87</v>
      </c>
      <c r="L21" s="77">
        <f t="shared" si="12"/>
        <v>0</v>
      </c>
      <c r="M21" s="77">
        <f t="shared" si="12"/>
        <v>0</v>
      </c>
      <c r="N21" s="77">
        <f t="shared" si="12"/>
        <v>52</v>
      </c>
      <c r="O21" s="77">
        <f t="shared" si="12"/>
        <v>0</v>
      </c>
      <c r="P21" s="77">
        <f t="shared" si="12"/>
        <v>0</v>
      </c>
    </row>
    <row r="22" spans="1:18" s="14" customFormat="1" ht="24.95" customHeight="1">
      <c r="A22" s="69" t="s">
        <v>20</v>
      </c>
      <c r="B22" s="68">
        <f t="shared" ref="B22:P22" si="13">B9+B14+B19+B20+B21</f>
        <v>742397</v>
      </c>
      <c r="C22" s="68">
        <f t="shared" si="13"/>
        <v>73041</v>
      </c>
      <c r="D22" s="68">
        <f t="shared" si="13"/>
        <v>479906</v>
      </c>
      <c r="E22" s="68">
        <f t="shared" si="13"/>
        <v>42533</v>
      </c>
      <c r="F22" s="68">
        <f t="shared" si="13"/>
        <v>12065</v>
      </c>
      <c r="G22" s="68">
        <f t="shared" si="13"/>
        <v>2503</v>
      </c>
      <c r="H22" s="68">
        <f t="shared" si="13"/>
        <v>775662</v>
      </c>
      <c r="I22" s="68">
        <f>I9+I14+I19+I20+I21</f>
        <v>147425</v>
      </c>
      <c r="J22" s="68">
        <f t="shared" si="13"/>
        <v>491119</v>
      </c>
      <c r="K22" s="68">
        <f t="shared" si="13"/>
        <v>35463</v>
      </c>
      <c r="L22" s="68">
        <f t="shared" si="13"/>
        <v>0</v>
      </c>
      <c r="M22" s="68">
        <f t="shared" si="13"/>
        <v>0</v>
      </c>
      <c r="N22" s="68">
        <f t="shared" si="13"/>
        <v>48199</v>
      </c>
      <c r="O22" s="68">
        <f t="shared" si="13"/>
        <v>115</v>
      </c>
      <c r="P22" s="68">
        <f t="shared" si="13"/>
        <v>1</v>
      </c>
      <c r="Q22" s="13"/>
      <c r="R22" s="2"/>
    </row>
    <row r="23" spans="1:18" ht="24.95" customHeight="1">
      <c r="A23" s="78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1:18" ht="24.95" customHeight="1">
      <c r="A24" s="91" t="s">
        <v>64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</row>
    <row r="25" spans="1:18" ht="24.95" customHeight="1">
      <c r="A25" s="92" t="s">
        <v>21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</row>
    <row r="26" spans="1:18" ht="18.75">
      <c r="A26" s="93" t="s">
        <v>33</v>
      </c>
      <c r="B26" s="75" t="s">
        <v>41</v>
      </c>
      <c r="C26" s="96" t="s">
        <v>63</v>
      </c>
      <c r="D26" s="97"/>
      <c r="E26" s="97"/>
      <c r="F26" s="97"/>
      <c r="G26" s="98"/>
      <c r="H26" s="75"/>
      <c r="I26" s="75"/>
      <c r="J26" s="75"/>
      <c r="K26" s="75" t="s">
        <v>1</v>
      </c>
      <c r="L26" s="75"/>
      <c r="M26" s="75"/>
      <c r="N26" s="75" t="s">
        <v>44</v>
      </c>
      <c r="O26" s="75"/>
      <c r="P26" s="75" t="s">
        <v>2</v>
      </c>
    </row>
    <row r="27" spans="1:18" ht="18.75">
      <c r="A27" s="94"/>
      <c r="B27" s="73" t="s">
        <v>3</v>
      </c>
      <c r="C27" s="99"/>
      <c r="D27" s="100"/>
      <c r="E27" s="100"/>
      <c r="F27" s="100"/>
      <c r="G27" s="101"/>
      <c r="H27" s="73" t="s">
        <v>51</v>
      </c>
      <c r="I27" s="73" t="s">
        <v>51</v>
      </c>
      <c r="J27" s="73" t="s">
        <v>51</v>
      </c>
      <c r="K27" s="73" t="s">
        <v>51</v>
      </c>
      <c r="L27" s="73"/>
      <c r="M27" s="73"/>
      <c r="N27" s="73" t="s">
        <v>45</v>
      </c>
      <c r="O27" s="73"/>
      <c r="P27" s="73" t="s">
        <v>4</v>
      </c>
    </row>
    <row r="28" spans="1:18" ht="18.75">
      <c r="A28" s="94"/>
      <c r="B28" s="73" t="s">
        <v>42</v>
      </c>
      <c r="C28" s="73"/>
      <c r="D28" s="73"/>
      <c r="E28" s="73"/>
      <c r="F28" s="73" t="s">
        <v>6</v>
      </c>
      <c r="G28" s="73" t="s">
        <v>6</v>
      </c>
      <c r="H28" s="73" t="s">
        <v>52</v>
      </c>
      <c r="I28" s="73" t="s">
        <v>7</v>
      </c>
      <c r="J28" s="73" t="s">
        <v>7</v>
      </c>
      <c r="K28" s="73" t="s">
        <v>54</v>
      </c>
      <c r="L28" s="73" t="s">
        <v>43</v>
      </c>
      <c r="M28" s="73" t="s">
        <v>8</v>
      </c>
      <c r="N28" s="73" t="s">
        <v>46</v>
      </c>
      <c r="O28" s="73" t="s">
        <v>55</v>
      </c>
      <c r="P28" s="73" t="s">
        <v>9</v>
      </c>
    </row>
    <row r="29" spans="1:18" ht="18.75">
      <c r="A29" s="94"/>
      <c r="B29" s="73" t="s">
        <v>7</v>
      </c>
      <c r="C29" s="73" t="s">
        <v>6</v>
      </c>
      <c r="D29" s="73" t="s">
        <v>6</v>
      </c>
      <c r="E29" s="73" t="s">
        <v>6</v>
      </c>
      <c r="F29" s="73" t="s">
        <v>23</v>
      </c>
      <c r="G29" s="73" t="s">
        <v>62</v>
      </c>
      <c r="H29" s="73" t="s">
        <v>53</v>
      </c>
      <c r="I29" s="73" t="s">
        <v>29</v>
      </c>
      <c r="J29" s="73" t="s">
        <v>31</v>
      </c>
      <c r="K29" s="74" t="s">
        <v>7</v>
      </c>
      <c r="L29" s="74"/>
      <c r="M29" s="73"/>
      <c r="N29" s="73" t="s">
        <v>47</v>
      </c>
      <c r="O29" s="73"/>
      <c r="P29" s="73" t="s">
        <v>10</v>
      </c>
    </row>
    <row r="30" spans="1:18" ht="18.75">
      <c r="A30" s="94"/>
      <c r="B30" s="73"/>
      <c r="C30" s="73" t="s">
        <v>29</v>
      </c>
      <c r="D30" s="73" t="s">
        <v>31</v>
      </c>
      <c r="E30" s="73" t="s">
        <v>22</v>
      </c>
      <c r="F30" s="73" t="s">
        <v>24</v>
      </c>
      <c r="G30" s="73" t="s">
        <v>61</v>
      </c>
      <c r="H30" s="73"/>
      <c r="I30" s="73"/>
      <c r="J30" s="73"/>
      <c r="K30" s="73"/>
      <c r="L30" s="73"/>
      <c r="M30" s="73"/>
      <c r="N30" s="73"/>
      <c r="O30" s="73"/>
      <c r="P30" s="73" t="s">
        <v>5</v>
      </c>
    </row>
    <row r="31" spans="1:18" ht="19.5" customHeight="1">
      <c r="A31" s="95"/>
      <c r="B31" s="72" t="s">
        <v>50</v>
      </c>
      <c r="C31" s="72"/>
      <c r="D31" s="72"/>
      <c r="E31" s="72"/>
      <c r="F31" s="72"/>
      <c r="G31" s="72"/>
      <c r="H31" s="72" t="s">
        <v>49</v>
      </c>
      <c r="I31" s="72" t="s">
        <v>48</v>
      </c>
      <c r="J31" s="72" t="s">
        <v>48</v>
      </c>
      <c r="K31" s="72" t="s">
        <v>48</v>
      </c>
      <c r="L31" s="72" t="s">
        <v>48</v>
      </c>
      <c r="M31" s="72" t="s">
        <v>48</v>
      </c>
      <c r="N31" s="72" t="s">
        <v>48</v>
      </c>
      <c r="O31" s="72" t="s">
        <v>48</v>
      </c>
      <c r="P31" s="72" t="s">
        <v>48</v>
      </c>
    </row>
    <row r="32" spans="1:18" ht="24.95" customHeight="1">
      <c r="A32" s="71" t="s">
        <v>11</v>
      </c>
      <c r="B32" s="70">
        <f t="shared" ref="B32:P32" si="14">B33+B34+B35+B36</f>
        <v>8451</v>
      </c>
      <c r="C32" s="70">
        <f t="shared" si="14"/>
        <v>1853</v>
      </c>
      <c r="D32" s="70">
        <f t="shared" si="14"/>
        <v>4441</v>
      </c>
      <c r="E32" s="70">
        <f t="shared" si="14"/>
        <v>128</v>
      </c>
      <c r="F32" s="70">
        <f t="shared" si="14"/>
        <v>23</v>
      </c>
      <c r="G32" s="70">
        <f t="shared" si="14"/>
        <v>0</v>
      </c>
      <c r="H32" s="70">
        <f t="shared" si="14"/>
        <v>7545</v>
      </c>
      <c r="I32" s="70">
        <f t="shared" si="14"/>
        <v>2176</v>
      </c>
      <c r="J32" s="70">
        <f t="shared" si="14"/>
        <v>5383</v>
      </c>
      <c r="K32" s="70">
        <f t="shared" si="14"/>
        <v>468</v>
      </c>
      <c r="L32" s="70">
        <f t="shared" si="14"/>
        <v>0</v>
      </c>
      <c r="M32" s="70">
        <f t="shared" si="14"/>
        <v>0</v>
      </c>
      <c r="N32" s="70">
        <f t="shared" si="14"/>
        <v>395</v>
      </c>
      <c r="O32" s="70">
        <f t="shared" si="14"/>
        <v>24</v>
      </c>
      <c r="P32" s="70">
        <f t="shared" si="14"/>
        <v>0</v>
      </c>
    </row>
    <row r="33" spans="1:17" ht="24.95" customHeight="1">
      <c r="A33" s="5" t="s">
        <v>12</v>
      </c>
      <c r="B33" s="77">
        <v>55</v>
      </c>
      <c r="C33" s="77">
        <v>19</v>
      </c>
      <c r="D33" s="77">
        <v>40</v>
      </c>
      <c r="E33" s="77">
        <v>0</v>
      </c>
      <c r="F33" s="77">
        <v>0</v>
      </c>
      <c r="G33" s="77">
        <v>0</v>
      </c>
      <c r="H33" s="77">
        <v>57</v>
      </c>
      <c r="I33" s="77">
        <v>12</v>
      </c>
      <c r="J33" s="77">
        <v>38</v>
      </c>
      <c r="K33" s="77">
        <v>1</v>
      </c>
      <c r="L33" s="77">
        <v>0</v>
      </c>
      <c r="M33" s="77">
        <v>0</v>
      </c>
      <c r="N33" s="77">
        <v>4</v>
      </c>
      <c r="O33" s="77">
        <v>0</v>
      </c>
      <c r="P33" s="77">
        <v>0</v>
      </c>
    </row>
    <row r="34" spans="1:17" ht="24.95" customHeight="1">
      <c r="A34" s="5" t="s">
        <v>13</v>
      </c>
      <c r="B34" s="77">
        <v>7638</v>
      </c>
      <c r="C34" s="77">
        <v>1741</v>
      </c>
      <c r="D34" s="77">
        <v>4080</v>
      </c>
      <c r="E34" s="77">
        <v>0</v>
      </c>
      <c r="F34" s="77">
        <v>0</v>
      </c>
      <c r="G34" s="77">
        <v>0</v>
      </c>
      <c r="H34" s="77">
        <v>6890</v>
      </c>
      <c r="I34" s="77">
        <v>1947</v>
      </c>
      <c r="J34" s="77">
        <v>4881</v>
      </c>
      <c r="K34" s="77">
        <v>418</v>
      </c>
      <c r="L34" s="77">
        <v>0</v>
      </c>
      <c r="M34" s="77">
        <v>0</v>
      </c>
      <c r="N34" s="77">
        <v>361</v>
      </c>
      <c r="O34" s="77">
        <v>23</v>
      </c>
      <c r="P34" s="77">
        <v>0</v>
      </c>
    </row>
    <row r="35" spans="1:17" ht="24.95" customHeight="1">
      <c r="A35" s="5" t="s">
        <v>14</v>
      </c>
      <c r="B35" s="77">
        <v>667</v>
      </c>
      <c r="C35" s="77">
        <v>89</v>
      </c>
      <c r="D35" s="77">
        <v>285</v>
      </c>
      <c r="E35" s="77">
        <v>123</v>
      </c>
      <c r="F35" s="77">
        <v>0</v>
      </c>
      <c r="G35" s="77">
        <v>0</v>
      </c>
      <c r="H35" s="77">
        <v>516</v>
      </c>
      <c r="I35" s="77">
        <v>185</v>
      </c>
      <c r="J35" s="77">
        <v>414</v>
      </c>
      <c r="K35" s="77">
        <v>42</v>
      </c>
      <c r="L35" s="77">
        <v>0</v>
      </c>
      <c r="M35" s="77">
        <v>0</v>
      </c>
      <c r="N35" s="77">
        <v>24</v>
      </c>
      <c r="O35" s="77">
        <v>1</v>
      </c>
      <c r="P35" s="77">
        <v>0</v>
      </c>
    </row>
    <row r="36" spans="1:17" ht="24.95" customHeight="1">
      <c r="A36" s="5" t="s">
        <v>15</v>
      </c>
      <c r="B36" s="77">
        <v>91</v>
      </c>
      <c r="C36" s="77">
        <v>4</v>
      </c>
      <c r="D36" s="77">
        <v>36</v>
      </c>
      <c r="E36" s="77">
        <v>5</v>
      </c>
      <c r="F36" s="77">
        <v>23</v>
      </c>
      <c r="G36" s="77">
        <v>0</v>
      </c>
      <c r="H36" s="77">
        <v>82</v>
      </c>
      <c r="I36" s="77">
        <v>32</v>
      </c>
      <c r="J36" s="77">
        <v>50</v>
      </c>
      <c r="K36" s="77">
        <v>7</v>
      </c>
      <c r="L36" s="77">
        <v>0</v>
      </c>
      <c r="M36" s="77">
        <v>0</v>
      </c>
      <c r="N36" s="77">
        <v>6</v>
      </c>
      <c r="O36" s="77">
        <v>0</v>
      </c>
      <c r="P36" s="77">
        <v>0</v>
      </c>
    </row>
    <row r="37" spans="1:17" ht="24.95" customHeight="1">
      <c r="A37" s="71" t="s">
        <v>16</v>
      </c>
      <c r="B37" s="70">
        <f t="shared" ref="B37:P37" si="15">B38+B39+B40+B41</f>
        <v>42209</v>
      </c>
      <c r="C37" s="70">
        <f t="shared" si="15"/>
        <v>6164</v>
      </c>
      <c r="D37" s="70">
        <f t="shared" si="15"/>
        <v>22528</v>
      </c>
      <c r="E37" s="70">
        <f t="shared" si="15"/>
        <v>861</v>
      </c>
      <c r="F37" s="70">
        <f t="shared" si="15"/>
        <v>596</v>
      </c>
      <c r="G37" s="70">
        <f t="shared" si="15"/>
        <v>0</v>
      </c>
      <c r="H37" s="70">
        <f t="shared" si="15"/>
        <v>35538</v>
      </c>
      <c r="I37" s="70">
        <f t="shared" si="15"/>
        <v>5472</v>
      </c>
      <c r="J37" s="70">
        <f t="shared" si="15"/>
        <v>28695</v>
      </c>
      <c r="K37" s="70">
        <f t="shared" si="15"/>
        <v>2902</v>
      </c>
      <c r="L37" s="70">
        <f t="shared" si="15"/>
        <v>0</v>
      </c>
      <c r="M37" s="70">
        <f t="shared" si="15"/>
        <v>0</v>
      </c>
      <c r="N37" s="70">
        <f t="shared" si="15"/>
        <v>2266</v>
      </c>
      <c r="O37" s="70">
        <f t="shared" si="15"/>
        <v>22</v>
      </c>
      <c r="P37" s="70">
        <f t="shared" si="15"/>
        <v>0</v>
      </c>
    </row>
    <row r="38" spans="1:17" ht="24.95" customHeight="1">
      <c r="A38" s="5" t="s">
        <v>12</v>
      </c>
      <c r="B38" s="77">
        <v>348</v>
      </c>
      <c r="C38" s="77">
        <v>109</v>
      </c>
      <c r="D38" s="77">
        <v>131</v>
      </c>
      <c r="E38" s="77">
        <v>0</v>
      </c>
      <c r="F38" s="77">
        <v>0</v>
      </c>
      <c r="G38" s="77">
        <v>0</v>
      </c>
      <c r="H38" s="77">
        <v>329</v>
      </c>
      <c r="I38" s="77">
        <v>64</v>
      </c>
      <c r="J38" s="77">
        <v>190</v>
      </c>
      <c r="K38" s="77">
        <v>22</v>
      </c>
      <c r="L38" s="77">
        <v>0</v>
      </c>
      <c r="M38" s="77">
        <v>0</v>
      </c>
      <c r="N38" s="77">
        <v>15</v>
      </c>
      <c r="O38" s="77">
        <v>0</v>
      </c>
      <c r="P38" s="77">
        <v>0</v>
      </c>
    </row>
    <row r="39" spans="1:17" ht="24.95" customHeight="1">
      <c r="A39" s="5" t="s">
        <v>13</v>
      </c>
      <c r="B39" s="77">
        <v>34468</v>
      </c>
      <c r="C39" s="77">
        <v>5638</v>
      </c>
      <c r="D39" s="77">
        <v>19416</v>
      </c>
      <c r="E39" s="77">
        <v>0</v>
      </c>
      <c r="F39" s="77">
        <v>0</v>
      </c>
      <c r="G39" s="77">
        <v>0</v>
      </c>
      <c r="H39" s="77">
        <v>29403</v>
      </c>
      <c r="I39" s="77">
        <v>4597</v>
      </c>
      <c r="J39" s="77">
        <v>23416</v>
      </c>
      <c r="K39" s="77">
        <v>2183</v>
      </c>
      <c r="L39" s="77">
        <v>0</v>
      </c>
      <c r="M39" s="77">
        <v>0</v>
      </c>
      <c r="N39" s="77">
        <v>1902</v>
      </c>
      <c r="O39" s="77">
        <v>14</v>
      </c>
      <c r="P39" s="77">
        <v>0</v>
      </c>
    </row>
    <row r="40" spans="1:17" ht="24.95" customHeight="1">
      <c r="A40" s="5" t="s">
        <v>14</v>
      </c>
      <c r="B40" s="77">
        <v>4636</v>
      </c>
      <c r="C40" s="77">
        <v>298</v>
      </c>
      <c r="D40" s="77">
        <v>1900</v>
      </c>
      <c r="E40" s="77">
        <v>721</v>
      </c>
      <c r="F40" s="77">
        <v>0</v>
      </c>
      <c r="G40" s="77">
        <v>0</v>
      </c>
      <c r="H40" s="77">
        <v>3360</v>
      </c>
      <c r="I40" s="77">
        <v>444</v>
      </c>
      <c r="J40" s="77">
        <v>3205</v>
      </c>
      <c r="K40" s="77">
        <v>405</v>
      </c>
      <c r="L40" s="77">
        <v>0</v>
      </c>
      <c r="M40" s="77">
        <v>0</v>
      </c>
      <c r="N40" s="77">
        <v>189</v>
      </c>
      <c r="O40" s="77">
        <v>3</v>
      </c>
      <c r="P40" s="77">
        <v>0</v>
      </c>
    </row>
    <row r="41" spans="1:17" ht="24.95" customHeight="1">
      <c r="A41" s="5" t="s">
        <v>15</v>
      </c>
      <c r="B41" s="77">
        <v>2757</v>
      </c>
      <c r="C41" s="77">
        <v>119</v>
      </c>
      <c r="D41" s="77">
        <v>1081</v>
      </c>
      <c r="E41" s="77">
        <v>140</v>
      </c>
      <c r="F41" s="77">
        <v>596</v>
      </c>
      <c r="G41" s="77">
        <v>0</v>
      </c>
      <c r="H41" s="77">
        <v>2446</v>
      </c>
      <c r="I41" s="77">
        <v>367</v>
      </c>
      <c r="J41" s="77">
        <v>1884</v>
      </c>
      <c r="K41" s="77">
        <v>292</v>
      </c>
      <c r="L41" s="77">
        <v>0</v>
      </c>
      <c r="M41" s="77">
        <v>0</v>
      </c>
      <c r="N41" s="77">
        <v>160</v>
      </c>
      <c r="O41" s="77">
        <v>5</v>
      </c>
      <c r="P41" s="77">
        <v>0</v>
      </c>
    </row>
    <row r="42" spans="1:17" ht="24.95" customHeight="1">
      <c r="A42" s="5" t="s">
        <v>17</v>
      </c>
      <c r="B42" s="77">
        <v>130</v>
      </c>
      <c r="C42" s="77">
        <v>0</v>
      </c>
      <c r="D42" s="77">
        <v>0</v>
      </c>
      <c r="E42" s="77">
        <v>0</v>
      </c>
      <c r="F42" s="77">
        <v>0</v>
      </c>
      <c r="G42" s="77">
        <v>19</v>
      </c>
      <c r="H42" s="77">
        <v>21</v>
      </c>
      <c r="I42" s="77">
        <v>19</v>
      </c>
      <c r="J42" s="77">
        <v>99</v>
      </c>
      <c r="K42" s="77">
        <v>4</v>
      </c>
      <c r="L42" s="77">
        <v>0</v>
      </c>
      <c r="M42" s="77">
        <v>0</v>
      </c>
      <c r="N42" s="77">
        <v>14</v>
      </c>
      <c r="O42" s="77">
        <v>0</v>
      </c>
      <c r="P42" s="77">
        <v>0</v>
      </c>
    </row>
    <row r="43" spans="1:17" ht="24.95" customHeight="1">
      <c r="A43" s="5" t="s">
        <v>18</v>
      </c>
      <c r="B43" s="77">
        <v>2950</v>
      </c>
      <c r="C43" s="77">
        <v>0</v>
      </c>
      <c r="D43" s="77">
        <v>0</v>
      </c>
      <c r="E43" s="77">
        <v>0</v>
      </c>
      <c r="F43" s="77">
        <v>0</v>
      </c>
      <c r="G43" s="77">
        <v>1082</v>
      </c>
      <c r="H43" s="77">
        <v>1124</v>
      </c>
      <c r="I43" s="77">
        <v>1020</v>
      </c>
      <c r="J43" s="77">
        <v>1578</v>
      </c>
      <c r="K43" s="77">
        <v>80</v>
      </c>
      <c r="L43" s="77">
        <v>0</v>
      </c>
      <c r="M43" s="77">
        <v>0</v>
      </c>
      <c r="N43" s="77">
        <v>181</v>
      </c>
      <c r="O43" s="77">
        <v>0</v>
      </c>
      <c r="P43" s="77">
        <v>0</v>
      </c>
      <c r="Q43" s="15"/>
    </row>
    <row r="44" spans="1:17" ht="24.95" customHeight="1">
      <c r="A44" s="12" t="s">
        <v>19</v>
      </c>
      <c r="B44" s="77">
        <v>497</v>
      </c>
      <c r="C44" s="77">
        <v>0</v>
      </c>
      <c r="D44" s="77">
        <v>0</v>
      </c>
      <c r="E44" s="77">
        <v>0</v>
      </c>
      <c r="F44" s="77">
        <v>0</v>
      </c>
      <c r="G44" s="77">
        <v>279</v>
      </c>
      <c r="H44" s="77">
        <v>289</v>
      </c>
      <c r="I44" s="77">
        <v>267</v>
      </c>
      <c r="J44" s="77">
        <v>148</v>
      </c>
      <c r="K44" s="77">
        <v>32</v>
      </c>
      <c r="L44" s="77">
        <v>0</v>
      </c>
      <c r="M44" s="77">
        <v>0</v>
      </c>
      <c r="N44" s="77">
        <v>10</v>
      </c>
      <c r="O44" s="77">
        <v>0</v>
      </c>
      <c r="P44" s="77">
        <v>0</v>
      </c>
      <c r="Q44" s="15" t="s">
        <v>1</v>
      </c>
    </row>
    <row r="45" spans="1:17" ht="24.95" customHeight="1">
      <c r="A45" s="76" t="s">
        <v>32</v>
      </c>
      <c r="B45" s="68">
        <f t="shared" ref="B45:P45" si="16">B32+B37+B42+B43+B44</f>
        <v>54237</v>
      </c>
      <c r="C45" s="68">
        <f t="shared" si="16"/>
        <v>8017</v>
      </c>
      <c r="D45" s="68">
        <f t="shared" si="16"/>
        <v>26969</v>
      </c>
      <c r="E45" s="68">
        <f t="shared" si="16"/>
        <v>989</v>
      </c>
      <c r="F45" s="68">
        <f t="shared" si="16"/>
        <v>619</v>
      </c>
      <c r="G45" s="68">
        <f t="shared" si="16"/>
        <v>1380</v>
      </c>
      <c r="H45" s="68">
        <f t="shared" si="16"/>
        <v>44517</v>
      </c>
      <c r="I45" s="68">
        <f t="shared" si="16"/>
        <v>8954</v>
      </c>
      <c r="J45" s="68">
        <f t="shared" si="16"/>
        <v>35903</v>
      </c>
      <c r="K45" s="68">
        <f t="shared" si="16"/>
        <v>3486</v>
      </c>
      <c r="L45" s="68">
        <f t="shared" si="16"/>
        <v>0</v>
      </c>
      <c r="M45" s="68">
        <f t="shared" si="16"/>
        <v>0</v>
      </c>
      <c r="N45" s="68">
        <f t="shared" si="16"/>
        <v>2866</v>
      </c>
      <c r="O45" s="68">
        <f t="shared" si="16"/>
        <v>46</v>
      </c>
      <c r="P45" s="68">
        <f t="shared" si="16"/>
        <v>0</v>
      </c>
    </row>
    <row r="46" spans="1:17" ht="24.95" customHeight="1"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</row>
    <row r="47" spans="1:17" ht="24.95" customHeight="1">
      <c r="A47" s="91" t="s">
        <v>64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</row>
    <row r="48" spans="1:17" ht="24.95" customHeight="1">
      <c r="A48" s="102" t="s">
        <v>0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</row>
    <row r="49" spans="1:16" ht="18.75">
      <c r="A49" s="93" t="s">
        <v>33</v>
      </c>
      <c r="B49" s="75" t="s">
        <v>41</v>
      </c>
      <c r="C49" s="96" t="s">
        <v>63</v>
      </c>
      <c r="D49" s="97"/>
      <c r="E49" s="97"/>
      <c r="F49" s="97"/>
      <c r="G49" s="98"/>
      <c r="H49" s="75"/>
      <c r="I49" s="75"/>
      <c r="J49" s="75"/>
      <c r="K49" s="75" t="s">
        <v>1</v>
      </c>
      <c r="L49" s="75"/>
      <c r="M49" s="75"/>
      <c r="N49" s="75" t="s">
        <v>44</v>
      </c>
      <c r="O49" s="75"/>
      <c r="P49" s="75" t="s">
        <v>2</v>
      </c>
    </row>
    <row r="50" spans="1:16" ht="18.75">
      <c r="A50" s="103"/>
      <c r="B50" s="73" t="s">
        <v>3</v>
      </c>
      <c r="C50" s="99"/>
      <c r="D50" s="100"/>
      <c r="E50" s="100"/>
      <c r="F50" s="100"/>
      <c r="G50" s="101"/>
      <c r="H50" s="73" t="s">
        <v>51</v>
      </c>
      <c r="I50" s="73" t="s">
        <v>51</v>
      </c>
      <c r="J50" s="73" t="s">
        <v>51</v>
      </c>
      <c r="K50" s="73" t="s">
        <v>51</v>
      </c>
      <c r="L50" s="73"/>
      <c r="M50" s="73"/>
      <c r="N50" s="73" t="s">
        <v>45</v>
      </c>
      <c r="O50" s="73"/>
      <c r="P50" s="73" t="s">
        <v>4</v>
      </c>
    </row>
    <row r="51" spans="1:16" ht="18.75">
      <c r="A51" s="103"/>
      <c r="B51" s="73" t="s">
        <v>42</v>
      </c>
      <c r="C51" s="73"/>
      <c r="D51" s="73"/>
      <c r="E51" s="73"/>
      <c r="F51" s="73" t="s">
        <v>6</v>
      </c>
      <c r="G51" s="73" t="s">
        <v>6</v>
      </c>
      <c r="H51" s="73" t="s">
        <v>52</v>
      </c>
      <c r="I51" s="73" t="s">
        <v>7</v>
      </c>
      <c r="J51" s="73" t="s">
        <v>7</v>
      </c>
      <c r="K51" s="73" t="s">
        <v>54</v>
      </c>
      <c r="L51" s="73" t="s">
        <v>43</v>
      </c>
      <c r="M51" s="73" t="s">
        <v>8</v>
      </c>
      <c r="N51" s="73" t="s">
        <v>46</v>
      </c>
      <c r="O51" s="73" t="s">
        <v>55</v>
      </c>
      <c r="P51" s="73" t="s">
        <v>9</v>
      </c>
    </row>
    <row r="52" spans="1:16" ht="18.75">
      <c r="A52" s="103"/>
      <c r="B52" s="73" t="s">
        <v>7</v>
      </c>
      <c r="C52" s="73" t="s">
        <v>6</v>
      </c>
      <c r="D52" s="73" t="s">
        <v>6</v>
      </c>
      <c r="E52" s="73" t="s">
        <v>6</v>
      </c>
      <c r="F52" s="73" t="s">
        <v>23</v>
      </c>
      <c r="G52" s="73" t="s">
        <v>62</v>
      </c>
      <c r="H52" s="73" t="s">
        <v>53</v>
      </c>
      <c r="I52" s="73" t="s">
        <v>29</v>
      </c>
      <c r="J52" s="73" t="s">
        <v>31</v>
      </c>
      <c r="K52" s="74" t="s">
        <v>7</v>
      </c>
      <c r="L52" s="74"/>
      <c r="M52" s="73"/>
      <c r="N52" s="73" t="s">
        <v>47</v>
      </c>
      <c r="O52" s="73"/>
      <c r="P52" s="73" t="s">
        <v>10</v>
      </c>
    </row>
    <row r="53" spans="1:16" ht="18.75">
      <c r="A53" s="103"/>
      <c r="B53" s="73"/>
      <c r="C53" s="73" t="s">
        <v>29</v>
      </c>
      <c r="D53" s="73" t="s">
        <v>31</v>
      </c>
      <c r="E53" s="73" t="s">
        <v>22</v>
      </c>
      <c r="F53" s="73" t="s">
        <v>24</v>
      </c>
      <c r="G53" s="73" t="s">
        <v>61</v>
      </c>
      <c r="H53" s="73"/>
      <c r="I53" s="73"/>
      <c r="J53" s="73"/>
      <c r="K53" s="73"/>
      <c r="L53" s="73"/>
      <c r="M53" s="73"/>
      <c r="N53" s="73"/>
      <c r="O53" s="73"/>
      <c r="P53" s="73" t="s">
        <v>5</v>
      </c>
    </row>
    <row r="54" spans="1:16" ht="19.5" customHeight="1">
      <c r="A54" s="104"/>
      <c r="B54" s="72" t="s">
        <v>50</v>
      </c>
      <c r="C54" s="72"/>
      <c r="D54" s="72"/>
      <c r="E54" s="72"/>
      <c r="F54" s="72"/>
      <c r="G54" s="72"/>
      <c r="H54" s="72" t="s">
        <v>49</v>
      </c>
      <c r="I54" s="72" t="s">
        <v>48</v>
      </c>
      <c r="J54" s="72" t="s">
        <v>48</v>
      </c>
      <c r="K54" s="72" t="s">
        <v>48</v>
      </c>
      <c r="L54" s="72" t="s">
        <v>48</v>
      </c>
      <c r="M54" s="72" t="s">
        <v>48</v>
      </c>
      <c r="N54" s="72" t="s">
        <v>48</v>
      </c>
      <c r="O54" s="72" t="s">
        <v>48</v>
      </c>
      <c r="P54" s="72" t="s">
        <v>48</v>
      </c>
    </row>
    <row r="55" spans="1:16" ht="24.95" customHeight="1">
      <c r="A55" s="71" t="s">
        <v>11</v>
      </c>
      <c r="B55" s="70">
        <f t="shared" ref="B55:P55" si="17">B56+B57+B58+B59</f>
        <v>231091</v>
      </c>
      <c r="C55" s="70">
        <f t="shared" si="17"/>
        <v>33544</v>
      </c>
      <c r="D55" s="70">
        <f t="shared" si="17"/>
        <v>165174</v>
      </c>
      <c r="E55" s="70">
        <f t="shared" si="17"/>
        <v>16611</v>
      </c>
      <c r="F55" s="70">
        <f t="shared" si="17"/>
        <v>1251</v>
      </c>
      <c r="G55" s="70">
        <f t="shared" si="17"/>
        <v>0</v>
      </c>
      <c r="H55" s="70">
        <f t="shared" si="17"/>
        <v>284092</v>
      </c>
      <c r="I55" s="70">
        <f t="shared" si="17"/>
        <v>61416</v>
      </c>
      <c r="J55" s="70">
        <f t="shared" si="17"/>
        <v>149747</v>
      </c>
      <c r="K55" s="70">
        <f t="shared" si="17"/>
        <v>7849</v>
      </c>
      <c r="L55" s="70">
        <f t="shared" si="17"/>
        <v>0</v>
      </c>
      <c r="M55" s="70">
        <f t="shared" si="17"/>
        <v>0</v>
      </c>
      <c r="N55" s="70">
        <f t="shared" si="17"/>
        <v>14222</v>
      </c>
      <c r="O55" s="70">
        <f t="shared" si="17"/>
        <v>13</v>
      </c>
      <c r="P55" s="70">
        <f t="shared" si="17"/>
        <v>0</v>
      </c>
    </row>
    <row r="56" spans="1:16" ht="24.95" customHeight="1">
      <c r="A56" s="5" t="s">
        <v>12</v>
      </c>
      <c r="B56" s="6">
        <v>782</v>
      </c>
      <c r="C56" s="6">
        <v>190</v>
      </c>
      <c r="D56" s="6">
        <v>409</v>
      </c>
      <c r="E56" s="6">
        <v>0</v>
      </c>
      <c r="F56" s="6">
        <v>0</v>
      </c>
      <c r="G56" s="6">
        <v>0</v>
      </c>
      <c r="H56" s="6">
        <v>931</v>
      </c>
      <c r="I56" s="6">
        <v>228</v>
      </c>
      <c r="J56" s="6">
        <v>332</v>
      </c>
      <c r="K56" s="6">
        <v>31</v>
      </c>
      <c r="L56" s="6">
        <v>0</v>
      </c>
      <c r="M56" s="6">
        <v>0</v>
      </c>
      <c r="N56" s="6">
        <v>42</v>
      </c>
      <c r="O56" s="6">
        <v>0</v>
      </c>
      <c r="P56" s="6">
        <v>0</v>
      </c>
    </row>
    <row r="57" spans="1:16" ht="24.95" customHeight="1">
      <c r="A57" s="5" t="s">
        <v>13</v>
      </c>
      <c r="B57" s="6">
        <v>188235</v>
      </c>
      <c r="C57" s="6">
        <v>29588</v>
      </c>
      <c r="D57" s="6">
        <v>145663</v>
      </c>
      <c r="E57" s="6">
        <v>0</v>
      </c>
      <c r="F57" s="6">
        <v>0</v>
      </c>
      <c r="G57" s="6">
        <v>0</v>
      </c>
      <c r="H57" s="6">
        <v>229852</v>
      </c>
      <c r="I57" s="6">
        <v>46512</v>
      </c>
      <c r="J57" s="6">
        <v>126493</v>
      </c>
      <c r="K57" s="6">
        <v>5888</v>
      </c>
      <c r="L57" s="6">
        <v>0</v>
      </c>
      <c r="M57" s="6">
        <v>0</v>
      </c>
      <c r="N57" s="6">
        <v>11760</v>
      </c>
      <c r="O57" s="6">
        <v>10</v>
      </c>
      <c r="P57" s="6">
        <v>0</v>
      </c>
    </row>
    <row r="58" spans="1:16" ht="24.95" customHeight="1">
      <c r="A58" s="5" t="s">
        <v>14</v>
      </c>
      <c r="B58" s="6">
        <v>39321</v>
      </c>
      <c r="C58" s="6">
        <v>3568</v>
      </c>
      <c r="D58" s="6">
        <v>17774</v>
      </c>
      <c r="E58" s="6">
        <v>16557</v>
      </c>
      <c r="F58" s="6">
        <v>0</v>
      </c>
      <c r="G58" s="6">
        <v>0</v>
      </c>
      <c r="H58" s="6">
        <v>50169</v>
      </c>
      <c r="I58" s="6">
        <v>13585</v>
      </c>
      <c r="J58" s="6">
        <v>21504</v>
      </c>
      <c r="K58" s="6">
        <v>1788</v>
      </c>
      <c r="L58" s="6">
        <v>0</v>
      </c>
      <c r="M58" s="6">
        <v>0</v>
      </c>
      <c r="N58" s="6">
        <v>2206</v>
      </c>
      <c r="O58" s="6">
        <v>3</v>
      </c>
      <c r="P58" s="6">
        <v>0</v>
      </c>
    </row>
    <row r="59" spans="1:16" ht="24.95" customHeight="1">
      <c r="A59" s="5" t="s">
        <v>15</v>
      </c>
      <c r="B59" s="6">
        <v>2753</v>
      </c>
      <c r="C59" s="6">
        <v>198</v>
      </c>
      <c r="D59" s="6">
        <v>1328</v>
      </c>
      <c r="E59" s="6">
        <v>54</v>
      </c>
      <c r="F59" s="6">
        <v>1251</v>
      </c>
      <c r="G59" s="6">
        <v>0</v>
      </c>
      <c r="H59" s="6">
        <v>3140</v>
      </c>
      <c r="I59" s="6">
        <v>1091</v>
      </c>
      <c r="J59" s="6">
        <v>1418</v>
      </c>
      <c r="K59" s="6">
        <v>142</v>
      </c>
      <c r="L59" s="6">
        <v>0</v>
      </c>
      <c r="M59" s="6">
        <v>0</v>
      </c>
      <c r="N59" s="6">
        <v>214</v>
      </c>
      <c r="O59" s="6">
        <v>0</v>
      </c>
      <c r="P59" s="6">
        <v>0</v>
      </c>
    </row>
    <row r="60" spans="1:16" ht="24.95" customHeight="1">
      <c r="A60" s="71" t="s">
        <v>16</v>
      </c>
      <c r="B60" s="70">
        <f t="shared" ref="B60:P60" si="18">SUM(B61:B64)</f>
        <v>454025</v>
      </c>
      <c r="C60" s="70">
        <f t="shared" si="18"/>
        <v>31480</v>
      </c>
      <c r="D60" s="70">
        <f t="shared" si="18"/>
        <v>287763</v>
      </c>
      <c r="E60" s="70">
        <f t="shared" si="18"/>
        <v>24933</v>
      </c>
      <c r="F60" s="70">
        <f t="shared" si="18"/>
        <v>10195</v>
      </c>
      <c r="G60" s="70">
        <f t="shared" si="18"/>
        <v>0</v>
      </c>
      <c r="H60" s="70">
        <f t="shared" si="18"/>
        <v>445956</v>
      </c>
      <c r="I60" s="70">
        <f t="shared" si="18"/>
        <v>75923</v>
      </c>
      <c r="J60" s="70">
        <f t="shared" si="18"/>
        <v>304088</v>
      </c>
      <c r="K60" s="70">
        <f t="shared" si="18"/>
        <v>24023</v>
      </c>
      <c r="L60" s="70">
        <f t="shared" si="18"/>
        <v>0</v>
      </c>
      <c r="M60" s="70">
        <f t="shared" si="18"/>
        <v>0</v>
      </c>
      <c r="N60" s="70">
        <f t="shared" si="18"/>
        <v>30883</v>
      </c>
      <c r="O60" s="70">
        <f t="shared" si="18"/>
        <v>56</v>
      </c>
      <c r="P60" s="70">
        <f t="shared" si="18"/>
        <v>1</v>
      </c>
    </row>
    <row r="61" spans="1:16" ht="24.95" customHeight="1">
      <c r="A61" s="5" t="s">
        <v>12</v>
      </c>
      <c r="B61" s="6">
        <v>7120</v>
      </c>
      <c r="C61" s="6">
        <v>1518</v>
      </c>
      <c r="D61" s="6">
        <v>3837</v>
      </c>
      <c r="E61" s="6">
        <v>0</v>
      </c>
      <c r="F61" s="6">
        <v>0</v>
      </c>
      <c r="G61" s="6">
        <v>0</v>
      </c>
      <c r="H61" s="6">
        <v>8515</v>
      </c>
      <c r="I61" s="6">
        <v>1662</v>
      </c>
      <c r="J61" s="6">
        <v>3883</v>
      </c>
      <c r="K61" s="6">
        <v>353</v>
      </c>
      <c r="L61" s="6">
        <v>0</v>
      </c>
      <c r="M61" s="6">
        <v>0</v>
      </c>
      <c r="N61" s="6">
        <v>545</v>
      </c>
      <c r="O61" s="6">
        <v>1</v>
      </c>
      <c r="P61" s="6">
        <v>0</v>
      </c>
    </row>
    <row r="62" spans="1:16" ht="24.95" customHeight="1">
      <c r="A62" s="5" t="s">
        <v>13</v>
      </c>
      <c r="B62" s="6">
        <v>296142</v>
      </c>
      <c r="C62" s="6">
        <v>24900</v>
      </c>
      <c r="D62" s="6">
        <v>206639</v>
      </c>
      <c r="E62" s="6">
        <v>0</v>
      </c>
      <c r="F62" s="6">
        <v>0</v>
      </c>
      <c r="G62" s="6">
        <v>0</v>
      </c>
      <c r="H62" s="6">
        <v>288150</v>
      </c>
      <c r="I62" s="6">
        <v>45602</v>
      </c>
      <c r="J62" s="6">
        <v>204332</v>
      </c>
      <c r="K62" s="6">
        <v>12931</v>
      </c>
      <c r="L62" s="6">
        <v>0</v>
      </c>
      <c r="M62" s="6">
        <v>0</v>
      </c>
      <c r="N62" s="6">
        <v>20396</v>
      </c>
      <c r="O62" s="6">
        <v>44</v>
      </c>
      <c r="P62" s="6">
        <v>1</v>
      </c>
    </row>
    <row r="63" spans="1:16" ht="24.95" customHeight="1">
      <c r="A63" s="5" t="s">
        <v>14</v>
      </c>
      <c r="B63" s="6">
        <v>102189</v>
      </c>
      <c r="C63" s="6">
        <v>4168</v>
      </c>
      <c r="D63" s="6">
        <v>50391</v>
      </c>
      <c r="E63" s="6">
        <v>24135</v>
      </c>
      <c r="F63" s="6">
        <v>0</v>
      </c>
      <c r="G63" s="6">
        <v>0</v>
      </c>
      <c r="H63" s="6">
        <v>101925</v>
      </c>
      <c r="I63" s="6">
        <v>20300</v>
      </c>
      <c r="J63" s="6">
        <v>63343</v>
      </c>
      <c r="K63" s="6">
        <v>6270</v>
      </c>
      <c r="L63" s="6">
        <v>0</v>
      </c>
      <c r="M63" s="6">
        <v>0</v>
      </c>
      <c r="N63" s="6">
        <v>6204</v>
      </c>
      <c r="O63" s="6">
        <v>2</v>
      </c>
      <c r="P63" s="6">
        <v>0</v>
      </c>
    </row>
    <row r="64" spans="1:16" ht="24.95" customHeight="1">
      <c r="A64" s="5" t="s">
        <v>15</v>
      </c>
      <c r="B64" s="6">
        <v>48574</v>
      </c>
      <c r="C64" s="6">
        <v>894</v>
      </c>
      <c r="D64" s="6">
        <v>26896</v>
      </c>
      <c r="E64" s="6">
        <v>798</v>
      </c>
      <c r="F64" s="6">
        <v>10195</v>
      </c>
      <c r="G64" s="6">
        <v>0</v>
      </c>
      <c r="H64" s="6">
        <v>47366</v>
      </c>
      <c r="I64" s="6">
        <v>8359</v>
      </c>
      <c r="J64" s="6">
        <v>32530</v>
      </c>
      <c r="K64" s="6">
        <v>4469</v>
      </c>
      <c r="L64" s="6">
        <v>0</v>
      </c>
      <c r="M64" s="6">
        <v>0</v>
      </c>
      <c r="N64" s="6">
        <v>3738</v>
      </c>
      <c r="O64" s="6">
        <v>9</v>
      </c>
      <c r="P64" s="6">
        <v>0</v>
      </c>
    </row>
    <row r="65" spans="1:16" ht="24.95" customHeight="1">
      <c r="A65" s="5" t="s">
        <v>17</v>
      </c>
      <c r="B65" s="6">
        <v>96</v>
      </c>
      <c r="C65" s="6">
        <v>0</v>
      </c>
      <c r="D65" s="6">
        <v>0</v>
      </c>
      <c r="E65" s="6">
        <v>0</v>
      </c>
      <c r="F65" s="6">
        <v>0</v>
      </c>
      <c r="G65" s="6">
        <v>19</v>
      </c>
      <c r="H65" s="6">
        <v>25</v>
      </c>
      <c r="I65" s="6">
        <v>25</v>
      </c>
      <c r="J65" s="6">
        <v>60</v>
      </c>
      <c r="K65" s="6">
        <v>3</v>
      </c>
      <c r="L65" s="6">
        <v>0</v>
      </c>
      <c r="M65" s="6">
        <v>0</v>
      </c>
      <c r="N65" s="6">
        <v>7</v>
      </c>
      <c r="O65" s="6">
        <v>0</v>
      </c>
      <c r="P65" s="6">
        <v>0</v>
      </c>
    </row>
    <row r="66" spans="1:16" ht="24.95" customHeight="1">
      <c r="A66" s="5" t="s">
        <v>18</v>
      </c>
      <c r="B66" s="6">
        <v>1807</v>
      </c>
      <c r="C66" s="6">
        <v>0</v>
      </c>
      <c r="D66" s="6">
        <v>0</v>
      </c>
      <c r="E66" s="6">
        <v>0</v>
      </c>
      <c r="F66" s="6">
        <v>0</v>
      </c>
      <c r="G66" s="6">
        <v>447</v>
      </c>
      <c r="H66" s="6">
        <v>416</v>
      </c>
      <c r="I66" s="6">
        <v>495</v>
      </c>
      <c r="J66" s="6">
        <v>1013</v>
      </c>
      <c r="K66" s="6">
        <v>47</v>
      </c>
      <c r="L66" s="6">
        <v>0</v>
      </c>
      <c r="M66" s="6">
        <v>0</v>
      </c>
      <c r="N66" s="6">
        <v>179</v>
      </c>
      <c r="O66" s="6">
        <v>0</v>
      </c>
      <c r="P66" s="6">
        <v>0</v>
      </c>
    </row>
    <row r="67" spans="1:16" ht="24.95" customHeight="1">
      <c r="A67" s="12" t="s">
        <v>19</v>
      </c>
      <c r="B67" s="6">
        <v>1141</v>
      </c>
      <c r="C67" s="6">
        <v>0</v>
      </c>
      <c r="D67" s="6">
        <v>0</v>
      </c>
      <c r="E67" s="6">
        <v>0</v>
      </c>
      <c r="F67" s="6">
        <v>0</v>
      </c>
      <c r="G67" s="6">
        <v>657</v>
      </c>
      <c r="H67" s="6">
        <v>656</v>
      </c>
      <c r="I67" s="6">
        <v>612</v>
      </c>
      <c r="J67" s="6">
        <v>308</v>
      </c>
      <c r="K67" s="6">
        <v>55</v>
      </c>
      <c r="L67" s="6">
        <v>0</v>
      </c>
      <c r="M67" s="6">
        <v>0</v>
      </c>
      <c r="N67" s="6">
        <v>42</v>
      </c>
      <c r="O67" s="6">
        <v>0</v>
      </c>
      <c r="P67" s="6">
        <v>0</v>
      </c>
    </row>
    <row r="68" spans="1:16" ht="24.95" customHeight="1">
      <c r="A68" s="69" t="s">
        <v>20</v>
      </c>
      <c r="B68" s="68">
        <f t="shared" ref="B68:P68" si="19">B55+B60+B65+B66+B67</f>
        <v>688160</v>
      </c>
      <c r="C68" s="68">
        <f t="shared" si="19"/>
        <v>65024</v>
      </c>
      <c r="D68" s="68">
        <f t="shared" si="19"/>
        <v>452937</v>
      </c>
      <c r="E68" s="68">
        <f t="shared" si="19"/>
        <v>41544</v>
      </c>
      <c r="F68" s="68">
        <f t="shared" si="19"/>
        <v>11446</v>
      </c>
      <c r="G68" s="68">
        <f t="shared" si="19"/>
        <v>1123</v>
      </c>
      <c r="H68" s="68">
        <f t="shared" si="19"/>
        <v>731145</v>
      </c>
      <c r="I68" s="68">
        <f t="shared" si="19"/>
        <v>138471</v>
      </c>
      <c r="J68" s="68">
        <f t="shared" si="19"/>
        <v>455216</v>
      </c>
      <c r="K68" s="68">
        <f t="shared" si="19"/>
        <v>31977</v>
      </c>
      <c r="L68" s="68">
        <f t="shared" si="19"/>
        <v>0</v>
      </c>
      <c r="M68" s="68">
        <f t="shared" si="19"/>
        <v>0</v>
      </c>
      <c r="N68" s="68">
        <f t="shared" si="19"/>
        <v>45333</v>
      </c>
      <c r="O68" s="68">
        <f t="shared" si="19"/>
        <v>69</v>
      </c>
      <c r="P68" s="68">
        <f t="shared" si="19"/>
        <v>1</v>
      </c>
    </row>
    <row r="69" spans="1:16" ht="24.95" customHeight="1"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</row>
  </sheetData>
  <mergeCells count="12">
    <mergeCell ref="C49:G50"/>
    <mergeCell ref="A47:P47"/>
    <mergeCell ref="A48:P48"/>
    <mergeCell ref="A49:A54"/>
    <mergeCell ref="A24:P24"/>
    <mergeCell ref="A25:P25"/>
    <mergeCell ref="A26:A31"/>
    <mergeCell ref="A1:P1"/>
    <mergeCell ref="A2:P2"/>
    <mergeCell ref="A3:A8"/>
    <mergeCell ref="C3:G4"/>
    <mergeCell ref="C26:G27"/>
  </mergeCells>
  <printOptions horizontalCentered="1" gridLinesSet="0"/>
  <pageMargins left="0.25" right="0.25" top="0.75" bottom="0.25" header="0.15" footer="0.15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เปรียบเทียบ</vt:lpstr>
      <vt:lpstr>ปีงบประมาณ2561</vt:lpstr>
      <vt:lpstr>เปรียบเทียบ!Print_Area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Hpper</cp:lastModifiedBy>
  <cp:lastPrinted>2018-10-03T08:01:08Z</cp:lastPrinted>
  <dcterms:created xsi:type="dcterms:W3CDTF">2007-07-17T09:36:53Z</dcterms:created>
  <dcterms:modified xsi:type="dcterms:W3CDTF">2018-10-03T08:08:32Z</dcterms:modified>
</cp:coreProperties>
</file>