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ัวชี้วัด 64\หลักฐานตัวชี้วัด 2.1 open data\3.ผลเบิกจ่ายงบประมาณของหน่วยงานในสังกัด ทส. ตามระบบ GFMIS ณ สิ้นไตรมาส\"/>
    </mc:Choice>
  </mc:AlternateContent>
  <xr:revisionPtr revIDLastSave="0" documentId="13_ncr:1_{A8661ABC-FA56-462F-BBD3-FF366F5A2A69}" xr6:coauthVersionLast="47" xr6:coauthVersionMax="47" xr10:uidLastSave="{00000000-0000-0000-0000-000000000000}"/>
  <bookViews>
    <workbookView xWindow="-108" yWindow="-108" windowWidth="23256" windowHeight="12576" activeTab="1" xr2:uid="{FDB29005-09CA-45AB-A168-93049A911849}"/>
  </bookViews>
  <sheets>
    <sheet name="ภาพรวม" sheetId="1" r:id="rId1"/>
    <sheet name="รายจ่ายประจำ" sheetId="2" r:id="rId2"/>
    <sheet name="งบลงทุน" sheetId="3" r:id="rId3"/>
  </sheets>
  <externalReferences>
    <externalReference r:id="rId4"/>
  </externalReferences>
  <definedNames>
    <definedName name="_xlnm.Print_Area" localSheetId="0">ภาพรวม!#REF!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3" l="1"/>
  <c r="N24" i="3" l="1"/>
  <c r="K24" i="3"/>
  <c r="I24" i="3"/>
  <c r="F24" i="3"/>
  <c r="C24" i="3"/>
  <c r="R23" i="3"/>
  <c r="Q23" i="3"/>
  <c r="Q24" i="3" s="1"/>
  <c r="P23" i="3"/>
  <c r="P24" i="3" s="1"/>
  <c r="O23" i="3"/>
  <c r="O24" i="3" s="1"/>
  <c r="N23" i="3"/>
  <c r="S23" i="3" s="1"/>
  <c r="M23" i="3"/>
  <c r="M24" i="3" s="1"/>
  <c r="L23" i="3"/>
  <c r="L24" i="3" s="1"/>
  <c r="K23" i="3"/>
  <c r="J23" i="3"/>
  <c r="J24" i="3" s="1"/>
  <c r="I23" i="3"/>
  <c r="H23" i="3"/>
  <c r="H24" i="3" s="1"/>
  <c r="G23" i="3"/>
  <c r="G24" i="3" s="1"/>
  <c r="F23" i="3"/>
  <c r="E23" i="3"/>
  <c r="E24" i="3" s="1"/>
  <c r="D23" i="3"/>
  <c r="D24" i="3" s="1"/>
  <c r="C23" i="3"/>
  <c r="R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S22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S21" i="3" s="1"/>
  <c r="D21" i="3"/>
  <c r="C21" i="3"/>
  <c r="Q22" i="2"/>
  <c r="Q23" i="2" s="1"/>
  <c r="P22" i="2"/>
  <c r="P23" i="2" s="1"/>
  <c r="O22" i="2"/>
  <c r="O23" i="2" s="1"/>
  <c r="N22" i="2"/>
  <c r="N23" i="2" s="1"/>
  <c r="M22" i="2"/>
  <c r="M23" i="2" s="1"/>
  <c r="L22" i="2"/>
  <c r="L23" i="2" s="1"/>
  <c r="K22" i="2"/>
  <c r="K23" i="2" s="1"/>
  <c r="J22" i="2"/>
  <c r="J23" i="2" s="1"/>
  <c r="I22" i="2"/>
  <c r="I23" i="2" s="1"/>
  <c r="H22" i="2"/>
  <c r="H23" i="2" s="1"/>
  <c r="G22" i="2"/>
  <c r="G23" i="2" s="1"/>
  <c r="F22" i="2"/>
  <c r="F23" i="2" s="1"/>
  <c r="E22" i="2"/>
  <c r="E23" i="2" s="1"/>
  <c r="D22" i="2"/>
  <c r="D23" i="2" s="1"/>
  <c r="C22" i="2"/>
  <c r="R22" i="2" s="1"/>
  <c r="R23" i="2" s="1"/>
  <c r="Q21" i="2"/>
  <c r="P21" i="2"/>
  <c r="O21" i="2"/>
  <c r="N21" i="2"/>
  <c r="R21" i="2" s="1"/>
  <c r="M21" i="2"/>
  <c r="L21" i="2"/>
  <c r="K21" i="2"/>
  <c r="J21" i="2"/>
  <c r="I21" i="2"/>
  <c r="H21" i="2"/>
  <c r="G21" i="2"/>
  <c r="F21" i="2"/>
  <c r="E21" i="2"/>
  <c r="D21" i="2"/>
  <c r="C21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R20" i="2" s="1"/>
  <c r="Q23" i="1"/>
  <c r="Q24" i="1" s="1"/>
  <c r="P23" i="1"/>
  <c r="P24" i="1" s="1"/>
  <c r="O23" i="1"/>
  <c r="O24" i="1" s="1"/>
  <c r="N23" i="1"/>
  <c r="N24" i="1" s="1"/>
  <c r="M23" i="1"/>
  <c r="M24" i="1" s="1"/>
  <c r="L23" i="1"/>
  <c r="L24" i="1" s="1"/>
  <c r="K23" i="1"/>
  <c r="K24" i="1" s="1"/>
  <c r="J23" i="1"/>
  <c r="J24" i="1" s="1"/>
  <c r="I23" i="1"/>
  <c r="I24" i="1" s="1"/>
  <c r="H23" i="1"/>
  <c r="H24" i="1" s="1"/>
  <c r="G23" i="1"/>
  <c r="R23" i="1" s="1"/>
  <c r="F23" i="1"/>
  <c r="F24" i="1" s="1"/>
  <c r="E23" i="1"/>
  <c r="E24" i="1" s="1"/>
  <c r="D23" i="1"/>
  <c r="D24" i="1" s="1"/>
  <c r="C23" i="1"/>
  <c r="C24" i="1" s="1"/>
  <c r="Q22" i="1"/>
  <c r="P22" i="1"/>
  <c r="O22" i="1"/>
  <c r="N22" i="1"/>
  <c r="M22" i="1"/>
  <c r="L22" i="1"/>
  <c r="K22" i="1"/>
  <c r="J22" i="1"/>
  <c r="I22" i="1"/>
  <c r="H22" i="1"/>
  <c r="G22" i="1"/>
  <c r="R22" i="1" s="1"/>
  <c r="F22" i="1"/>
  <c r="E22" i="1"/>
  <c r="D22" i="1"/>
  <c r="C22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S24" i="3" l="1"/>
  <c r="C23" i="2"/>
  <c r="R24" i="1"/>
  <c r="G24" i="1"/>
</calcChain>
</file>

<file path=xl/sharedStrings.xml><?xml version="1.0" encoding="utf-8"?>
<sst xmlns="http://schemas.openxmlformats.org/spreadsheetml/2006/main" count="92" uniqueCount="35">
  <si>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(ภาพรวม)</t>
    </r>
  </si>
  <si>
    <t>กระทรวงทรัพยากรธรรมชาติและสิ่งแวดล้อม</t>
  </si>
  <si>
    <t>ลำดับที่</t>
  </si>
  <si>
    <t>หน่วยงาน</t>
  </si>
  <si>
    <t>อสส.</t>
  </si>
  <si>
    <t>ทบ.</t>
  </si>
  <si>
    <t>อส.</t>
  </si>
  <si>
    <t>อบก.</t>
  </si>
  <si>
    <t>อสพ.</t>
  </si>
  <si>
    <t>ปม.</t>
  </si>
  <si>
    <t>สป.ทส.</t>
  </si>
  <si>
    <t>สส.</t>
  </si>
  <si>
    <t>ทช.</t>
  </si>
  <si>
    <t>ออป.</t>
  </si>
  <si>
    <t>ทธ.</t>
  </si>
  <si>
    <t>คพ.</t>
  </si>
  <si>
    <t>สผ.</t>
  </si>
  <si>
    <t>สพภ.</t>
  </si>
  <si>
    <t>ทน.</t>
  </si>
  <si>
    <t>รวมทั้งสิ้น</t>
  </si>
  <si>
    <t xml:space="preserve"> แผนการเบิกจ่ายไตรมาสที่ 1</t>
  </si>
  <si>
    <t>ร้อยละ</t>
  </si>
  <si>
    <t>งบประมาณ 62 ไปพลางก่อน</t>
  </si>
  <si>
    <t>ล้านบาท</t>
  </si>
  <si>
    <t>งบประมาณที่ได้รับจัดสรร</t>
  </si>
  <si>
    <t>ผลเบิกจ่าย</t>
  </si>
  <si>
    <t>รายงานโดย ส่วนงบประมาณ กองยุทธศาสตร์และแผนงาน สำนักงานปลัดกระทรวงทรัพยากรธรรมชาติและสิ่งแวดล้อม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</si>
  <si>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(รายจ่ายประจำ)</t>
    </r>
  </si>
  <si>
    <t>งบประมาณ 62 พลางก่อน</t>
  </si>
  <si>
    <r>
      <t xml:space="preserve">ผลการเบิกจ่ายงบประมาณ ปี 2564 </t>
    </r>
    <r>
      <rPr>
        <b/>
        <sz val="20"/>
        <color indexed="10"/>
        <rFont val="TH SarabunPSK"/>
        <family val="2"/>
      </rPr>
      <t>(รายจ่ายลงทุน)</t>
    </r>
  </si>
  <si>
    <t>อจน.</t>
  </si>
  <si>
    <t>เพิ่มขึ้นจากสัปดาห์ก่อน</t>
  </si>
  <si>
    <t>รายงานโดย ส่วนงบประมาณ สำนักกองยุทธศาสตร์และแผนงาน สำนักงานปลัดกระทรวงทรัพยากรธรรมชาติและสิ่งแวดล้อม</t>
  </si>
  <si>
    <t xml:space="preserve"> ข้อมูลจากระบบ GFMIS ณ วันที่ 30 กันยายน 2564</t>
  </si>
  <si>
    <t>ข้อมูลจากระบบ GFMIS ณ วันที่ 30 กันยายน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</si>
</sst>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.0_-;\-* #,##0.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H SarabunPSK"/>
      <family val="2"/>
    </font>
    <font>
      <b/>
      <sz val="20"/>
      <color indexed="10"/>
      <name val="TH SarabunPSK"/>
      <family val="2"/>
    </font>
    <font>
      <sz val="13"/>
      <color theme="1"/>
      <name val="AngsanaUPC"/>
      <family val="1"/>
      <charset val="222"/>
    </font>
    <font>
      <b/>
      <sz val="16"/>
      <name val="TH SarabunPSK"/>
      <family val="2"/>
    </font>
    <font>
      <sz val="16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AngsanaUPC"/>
      <family val="1"/>
      <charset val="22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AngsanaUPC"/>
      <family val="1"/>
      <charset val="222"/>
    </font>
    <font>
      <b/>
      <sz val="15"/>
      <name val="TH SarabunPSK"/>
      <family val="2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AngsanaUPC"/>
      <family val="1"/>
      <charset val="22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9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43" fontId="15" fillId="0" borderId="1" xfId="0" applyNumberFormat="1" applyFont="1" applyBorder="1" applyAlignment="1">
      <alignment horizontal="center"/>
    </xf>
    <xf numFmtId="43" fontId="13" fillId="0" borderId="0" xfId="0" applyNumberFormat="1" applyFont="1" applyAlignment="1">
      <alignment horizontal="center"/>
    </xf>
    <xf numFmtId="0" fontId="16" fillId="0" borderId="0" xfId="0" applyFont="1"/>
    <xf numFmtId="9" fontId="15" fillId="0" borderId="1" xfId="0" applyNumberFormat="1" applyFont="1" applyBorder="1" applyAlignment="1">
      <alignment horizontal="right"/>
    </xf>
    <xf numFmtId="9" fontId="15" fillId="0" borderId="1" xfId="0" applyNumberFormat="1" applyFont="1" applyBorder="1" applyAlignment="1">
      <alignment horizontal="center"/>
    </xf>
    <xf numFmtId="0" fontId="17" fillId="0" borderId="0" xfId="0" applyFont="1"/>
    <xf numFmtId="0" fontId="4" fillId="0" borderId="7" xfId="0" applyFont="1" applyBorder="1"/>
    <xf numFmtId="164" fontId="7" fillId="0" borderId="0" xfId="0" applyNumberFormat="1" applyFont="1" applyAlignment="1">
      <alignment horizontal="center"/>
    </xf>
    <xf numFmtId="10" fontId="7" fillId="0" borderId="0" xfId="1" applyNumberFormat="1" applyFont="1" applyAlignment="1">
      <alignment horizontal="center"/>
    </xf>
    <xf numFmtId="10" fontId="4" fillId="0" borderId="0" xfId="1" applyNumberFormat="1" applyFont="1"/>
    <xf numFmtId="164" fontId="7" fillId="0" borderId="0" xfId="1" applyNumberFormat="1" applyFont="1"/>
    <xf numFmtId="10" fontId="4" fillId="0" borderId="0" xfId="0" applyNumberFormat="1" applyFont="1"/>
    <xf numFmtId="10" fontId="17" fillId="0" borderId="0" xfId="0" applyNumberFormat="1" applyFont="1" applyAlignment="1">
      <alignment horizontal="center"/>
    </xf>
    <xf numFmtId="10" fontId="17" fillId="0" borderId="0" xfId="1" applyNumberFormat="1" applyFont="1"/>
    <xf numFmtId="164" fontId="18" fillId="0" borderId="0" xfId="1" applyNumberFormat="1" applyFont="1"/>
    <xf numFmtId="9" fontId="18" fillId="0" borderId="0" xfId="1" applyFont="1"/>
    <xf numFmtId="43" fontId="4" fillId="0" borderId="0" xfId="0" applyNumberFormat="1" applyFont="1"/>
    <xf numFmtId="9" fontId="4" fillId="0" borderId="0" xfId="1" applyFont="1"/>
    <xf numFmtId="0" fontId="2" fillId="0" borderId="0" xfId="0" applyFont="1"/>
    <xf numFmtId="0" fontId="19" fillId="0" borderId="0" xfId="0" applyFont="1"/>
    <xf numFmtId="10" fontId="17" fillId="0" borderId="0" xfId="1" applyNumberFormat="1" applyFont="1" applyAlignment="1">
      <alignment horizontal="center"/>
    </xf>
    <xf numFmtId="43" fontId="4" fillId="0" borderId="0" xfId="1" applyNumberFormat="1" applyFont="1"/>
    <xf numFmtId="164" fontId="4" fillId="0" borderId="0" xfId="0" applyNumberFormat="1" applyFont="1"/>
    <xf numFmtId="9" fontId="4" fillId="0" borderId="0" xfId="0" applyNumberFormat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18" fillId="0" borderId="0" xfId="0" applyFont="1"/>
    <xf numFmtId="43" fontId="15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9" fontId="15" fillId="0" borderId="1" xfId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9" fontId="16" fillId="0" borderId="1" xfId="1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0" fontId="22" fillId="0" borderId="0" xfId="0" applyFont="1" applyAlignment="1">
      <alignment horizontal="right"/>
    </xf>
    <xf numFmtId="10" fontId="22" fillId="0" borderId="0" xfId="1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252268269489697E-2"/>
          <c:y val="4.1237413421803162E-2"/>
          <c:w val="0.76809131926632712"/>
          <c:h val="0.7827734537373504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'[1]กราฟ %เบิกจ่าย (ภาพรวม) 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31000">
                  <a:srgbClr val="92D050"/>
                </a:gs>
                <a:gs pos="76000">
                  <a:schemeClr val="accent3">
                    <a:lumMod val="60000"/>
                    <a:lumOff val="40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dLbl>
              <c:idx val="0"/>
              <c:layout>
                <c:manualLayout>
                  <c:x val="5.6061580938213959E-3"/>
                  <c:y val="2.226366594386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77-4DC9-83EC-D245F51C7DCD}"/>
                </c:ext>
              </c:extLst>
            </c:dLbl>
            <c:dLbl>
              <c:idx val="1"/>
              <c:layout>
                <c:manualLayout>
                  <c:x val="6.0590233859860593E-3"/>
                  <c:y val="1.57880844366490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577-4DC9-83EC-D245F51C7DCD}"/>
                </c:ext>
              </c:extLst>
            </c:dLbl>
            <c:dLbl>
              <c:idx val="2"/>
              <c:layout>
                <c:manualLayout>
                  <c:x val="6.1716037701086213E-3"/>
                  <c:y val="-9.96246384233044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77-4DC9-83EC-D245F51C7DCD}"/>
                </c:ext>
              </c:extLst>
            </c:dLbl>
            <c:dLbl>
              <c:idx val="3"/>
              <c:layout>
                <c:manualLayout>
                  <c:x val="7.5978533564596083E-3"/>
                  <c:y val="-9.78259694383533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77-4DC9-83EC-D245F51C7DCD}"/>
                </c:ext>
              </c:extLst>
            </c:dLbl>
            <c:dLbl>
              <c:idx val="4"/>
              <c:layout>
                <c:manualLayout>
                  <c:x val="6.1319538017531082E-3"/>
                  <c:y val="-1.99136245735532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77-4DC9-83EC-D245F51C7DCD}"/>
                </c:ext>
              </c:extLst>
            </c:dLbl>
            <c:dLbl>
              <c:idx val="5"/>
              <c:layout>
                <c:manualLayout>
                  <c:x val="6.1086075655885884E-3"/>
                  <c:y val="-1.1207319750646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577-4DC9-83EC-D245F51C7DCD}"/>
                </c:ext>
              </c:extLst>
            </c:dLbl>
            <c:dLbl>
              <c:idx val="6"/>
              <c:layout>
                <c:manualLayout>
                  <c:x val="4.773881829660008E-3"/>
                  <c:y val="-1.92435780733109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1492719782209196E-2"/>
                      <c:h val="6.14050404516617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577-4DC9-83EC-D245F51C7DCD}"/>
                </c:ext>
              </c:extLst>
            </c:dLbl>
            <c:dLbl>
              <c:idx val="7"/>
              <c:layout>
                <c:manualLayout>
                  <c:x val="6.1718192590670753E-3"/>
                  <c:y val="-6.18403037489963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577-4DC9-83EC-D245F51C7DCD}"/>
                </c:ext>
              </c:extLst>
            </c:dLbl>
            <c:dLbl>
              <c:idx val="8"/>
              <c:layout>
                <c:manualLayout>
                  <c:x val="5.482470080974286E-3"/>
                  <c:y val="-2.19715279545595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577-4DC9-83EC-D245F51C7DCD}"/>
                </c:ext>
              </c:extLst>
            </c:dLbl>
            <c:dLbl>
              <c:idx val="9"/>
              <c:layout>
                <c:manualLayout>
                  <c:x val="4.3469869292298395E-3"/>
                  <c:y val="-2.48818333449640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577-4DC9-83EC-D245F51C7DCD}"/>
                </c:ext>
              </c:extLst>
            </c:dLbl>
            <c:dLbl>
              <c:idx val="10"/>
              <c:layout>
                <c:manualLayout>
                  <c:x val="6.1198864200797112E-3"/>
                  <c:y val="-2.47980428908836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577-4DC9-83EC-D245F51C7DCD}"/>
                </c:ext>
              </c:extLst>
            </c:dLbl>
            <c:dLbl>
              <c:idx val="11"/>
              <c:layout>
                <c:manualLayout>
                  <c:x val="5.0880150007336514E-3"/>
                  <c:y val="3.23237489499242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577-4DC9-83EC-D245F51C7DCD}"/>
                </c:ext>
              </c:extLst>
            </c:dLbl>
            <c:dLbl>
              <c:idx val="12"/>
              <c:layout>
                <c:manualLayout>
                  <c:x val="5.2506822327534133E-3"/>
                  <c:y val="-2.755485392961879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577-4DC9-83EC-D245F51C7DCD}"/>
                </c:ext>
              </c:extLst>
            </c:dLbl>
            <c:dLbl>
              <c:idx val="13"/>
              <c:layout>
                <c:manualLayout>
                  <c:x val="5.8692759319839034E-3"/>
                  <c:y val="-6.9196045742541129E-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anose="020B0500040200020003" pitchFamily="34" charset="-34"/>
                      <a:ea typeface="+mn-ea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2232250186130428E-2"/>
                      <c:h val="6.02991676852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B577-4DC9-83EC-D245F51C7DCD}"/>
                </c:ext>
              </c:extLst>
            </c:dLbl>
            <c:dLbl>
              <c:idx val="14"/>
              <c:layout>
                <c:manualLayout>
                  <c:x val="5.2506822327534133E-3"/>
                  <c:y val="2.7376921240566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577-4DC9-83EC-D245F51C7DCD}"/>
                </c:ext>
              </c:extLst>
            </c:dLbl>
            <c:dLbl>
              <c:idx val="15"/>
              <c:layout>
                <c:manualLayout>
                  <c:x val="7.1543052503093259E-3"/>
                  <c:y val="3.05380575750993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577-4DC9-83EC-D245F51C7DCD}"/>
                </c:ext>
              </c:extLst>
            </c:dLbl>
            <c:dLbl>
              <c:idx val="16"/>
              <c:layout>
                <c:manualLayout>
                  <c:x val="5.0445709691693298E-3"/>
                  <c:y val="8.73057447180025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577-4DC9-83EC-D245F51C7DC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'[1]กราฟ %เบิกจ่าย (ภาพรวม) '!$C$19:$R$19</c:f>
              <c:strCache>
                <c:ptCount val="16"/>
                <c:pt idx="0">
                  <c:v>ออป.</c:v>
                </c:pt>
                <c:pt idx="1">
                  <c:v>ทบ.</c:v>
                </c:pt>
                <c:pt idx="2">
                  <c:v>ปม.</c:v>
                </c:pt>
                <c:pt idx="3">
                  <c:v>อส.</c:v>
                </c:pt>
                <c:pt idx="4">
                  <c:v>อสพ.</c:v>
                </c:pt>
                <c:pt idx="5">
                  <c:v>สส.</c:v>
                </c:pt>
                <c:pt idx="6">
                  <c:v>อบก.</c:v>
                </c:pt>
                <c:pt idx="7">
                  <c:v>ทช.</c:v>
                </c:pt>
                <c:pt idx="8">
                  <c:v>สป.ทส.</c:v>
                </c:pt>
                <c:pt idx="9">
                  <c:v>ทธ.</c:v>
                </c:pt>
                <c:pt idx="10">
                  <c:v>อสส.</c:v>
                </c:pt>
                <c:pt idx="11">
                  <c:v>สพภ.</c:v>
                </c:pt>
                <c:pt idx="12">
                  <c:v>ทน.</c:v>
                </c:pt>
                <c:pt idx="13">
                  <c:v>คพ.</c:v>
                </c:pt>
                <c:pt idx="14">
                  <c:v>สผ.</c:v>
                </c:pt>
                <c:pt idx="15">
                  <c:v>รวมทั้งสิ้น</c:v>
                </c:pt>
              </c:strCache>
            </c:strRef>
          </c:cat>
          <c:val>
            <c:numRef>
              <c:f>'[1]กราฟ %เบิกจ่าย (ภาพรวม) '!$C$24:$R$24</c:f>
              <c:numCache>
                <c:formatCode>General</c:formatCode>
                <c:ptCount val="16"/>
                <c:pt idx="0">
                  <c:v>0.99031364976514946</c:v>
                </c:pt>
                <c:pt idx="1">
                  <c:v>0.9856893169151516</c:v>
                </c:pt>
                <c:pt idx="2">
                  <c:v>0.95034309942742456</c:v>
                </c:pt>
                <c:pt idx="3">
                  <c:v>0.94882951498351198</c:v>
                </c:pt>
                <c:pt idx="4">
                  <c:v>0.93468749024538555</c:v>
                </c:pt>
                <c:pt idx="5">
                  <c:v>0.89713227859397049</c:v>
                </c:pt>
                <c:pt idx="6">
                  <c:v>0.88055830044078032</c:v>
                </c:pt>
                <c:pt idx="7">
                  <c:v>0.85315801821687476</c:v>
                </c:pt>
                <c:pt idx="8">
                  <c:v>0.8074293533523732</c:v>
                </c:pt>
                <c:pt idx="9">
                  <c:v>0.7945286477204766</c:v>
                </c:pt>
                <c:pt idx="10">
                  <c:v>0.79383872019922785</c:v>
                </c:pt>
                <c:pt idx="11">
                  <c:v>0.76779110640172998</c:v>
                </c:pt>
                <c:pt idx="12">
                  <c:v>0.67762350251370218</c:v>
                </c:pt>
                <c:pt idx="13">
                  <c:v>0.65596836376265544</c:v>
                </c:pt>
                <c:pt idx="14">
                  <c:v>0.51456602891992842</c:v>
                </c:pt>
                <c:pt idx="15">
                  <c:v>0.86388470395121231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577-4DC9-83EC-D245F51C7D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30011520"/>
        <c:axId val="130013056"/>
        <c:axId val="0"/>
      </c:bar3DChart>
      <c:catAx>
        <c:axId val="13001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30013056"/>
        <c:crosses val="autoZero"/>
        <c:auto val="1"/>
        <c:lblAlgn val="ctr"/>
        <c:lblOffset val="100"/>
        <c:noMultiLvlLbl val="0"/>
      </c:catAx>
      <c:valAx>
        <c:axId val="130013056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30011520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59055118110226357" l="0.15748031496063244" r="0.19685039370078738" t="0.59055118110226357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autoTitleDeleted val="0"/>
    <c:view3D>
      <c:rotX val="15"/>
      <c:hPercent val="5"/>
      <c:rotY val="20"/>
      <c:depthPercent val="100"/>
      <c:rAngAx val="1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0-8581-4100-A623-46DB5909E538}"/>
            </c:ext>
          </c:extLst>
        </c:ser>
        <c:ser>
          <c:idx val="1"/>
          <c:order val="1"/>
          <c:spPr>
            <a:solidFill>
              <a:srgbClr val="FF0000"/>
            </a:solidFill>
          </c:spPr>
          <c:invertIfNegative val="0"/>
          <c:extLst>
            <c:ext xmlns:c16="http://schemas.microsoft.com/office/drawing/2014/chart" uri="{C3380CC4-5D6E-409C-BE32-E72D297353CC}">
              <c16:uniqueId val="{00000001-8581-4100-A623-46DB5909E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663936"/>
        <c:axId val="130665472"/>
        <c:axId val="0"/>
      </c:bar3DChart>
      <c:catAx>
        <c:axId val="13066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30665472"/>
        <c:crosses val="autoZero"/>
        <c:auto val="1"/>
        <c:lblAlgn val="ctr"/>
        <c:lblOffset val="100"/>
        <c:noMultiLvlLbl val="0"/>
      </c:catAx>
      <c:valAx>
        <c:axId val="1306654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4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  <c:crossAx val="1306639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>
            <a:solidFill>
              <a:sysClr val="windowText" lastClr="000000">
                <a:alpha val="58039"/>
              </a:sysClr>
            </a:solidFill>
            <a:prstDash val="solid"/>
          </a:ln>
        </c:spPr>
        <c:txPr>
          <a:bodyPr/>
          <a:lstStyle/>
          <a:p>
            <a:pPr>
              <a:defRPr lang="en-US" sz="11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ysClr val="window" lastClr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764589057775134E-2"/>
          <c:y val="0.11659944364000129"/>
          <c:w val="0.75416676106508929"/>
          <c:h val="0.705862335158936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'[1]กราฟ %เบิกจ่าย (ประจำ)  '!$A$22:$A$23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>
              <a:gsLst>
                <a:gs pos="21000">
                  <a:schemeClr val="accent5"/>
                </a:gs>
                <a:gs pos="97000">
                  <a:schemeClr val="accent5">
                    <a:lumMod val="40000"/>
                    <a:lumOff val="60000"/>
                  </a:schemeClr>
                </a:gs>
              </a:gsLst>
              <a:lin ang="5400000" scaled="1"/>
            </a:gra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cene3d>
              <a:camera prst="orthographicFront"/>
              <a:lightRig rig="threePt" dir="t"/>
            </a:scene3d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6.485506731261091E-3"/>
                  <c:y val="-4.37952247234227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23-4997-A666-C5BA9F055F2D}"/>
                </c:ext>
              </c:extLst>
            </c:dLbl>
            <c:dLbl>
              <c:idx val="1"/>
              <c:layout>
                <c:manualLayout>
                  <c:x val="9.1501920420092846E-3"/>
                  <c:y val="-1.9480797777630588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23-4997-A666-C5BA9F055F2D}"/>
                </c:ext>
              </c:extLst>
            </c:dLbl>
            <c:dLbl>
              <c:idx val="2"/>
              <c:layout>
                <c:manualLayout>
                  <c:x val="6.4328570005703616E-3"/>
                  <c:y val="-7.407730712621269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23-4997-A666-C5BA9F055F2D}"/>
                </c:ext>
              </c:extLst>
            </c:dLbl>
            <c:dLbl>
              <c:idx val="3"/>
              <c:layout>
                <c:manualLayout>
                  <c:x val="7.4331143933104912E-3"/>
                  <c:y val="3.664583772826358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8998121753280121E-2"/>
                      <c:h val="7.375359778083301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4C23-4997-A666-C5BA9F055F2D}"/>
                </c:ext>
              </c:extLst>
            </c:dLbl>
            <c:dLbl>
              <c:idx val="4"/>
              <c:layout>
                <c:manualLayout>
                  <c:x val="5.7092078093669311E-3"/>
                  <c:y val="-7.39827403511581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23-4997-A666-C5BA9F055F2D}"/>
                </c:ext>
              </c:extLst>
            </c:dLbl>
            <c:dLbl>
              <c:idx val="5"/>
              <c:layout>
                <c:manualLayout>
                  <c:x val="6.5038706622912081E-3"/>
                  <c:y val="-4.631225949123075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8998121753280121E-2"/>
                      <c:h val="6.79881061841775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4C23-4997-A666-C5BA9F055F2D}"/>
                </c:ext>
              </c:extLst>
            </c:dLbl>
            <c:dLbl>
              <c:idx val="6"/>
              <c:layout>
                <c:manualLayout>
                  <c:x val="6.1299864576401563E-3"/>
                  <c:y val="-1.2357210231640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23-4997-A666-C5BA9F055F2D}"/>
                </c:ext>
              </c:extLst>
            </c:dLbl>
            <c:dLbl>
              <c:idx val="7"/>
              <c:layout>
                <c:manualLayout>
                  <c:x val="6.3807682072671932E-3"/>
                  <c:y val="-1.08131045302334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23-4997-A666-C5BA9F055F2D}"/>
                </c:ext>
              </c:extLst>
            </c:dLbl>
            <c:dLbl>
              <c:idx val="8"/>
              <c:layout>
                <c:manualLayout>
                  <c:x val="5.2067725311455071E-3"/>
                  <c:y val="-9.04543327344104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23-4997-A666-C5BA9F055F2D}"/>
                </c:ext>
              </c:extLst>
            </c:dLbl>
            <c:dLbl>
              <c:idx val="9"/>
              <c:layout>
                <c:manualLayout>
                  <c:x val="7.1413953563385629E-3"/>
                  <c:y val="7.69021864323351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23-4997-A666-C5BA9F055F2D}"/>
                </c:ext>
              </c:extLst>
            </c:dLbl>
            <c:dLbl>
              <c:idx val="10"/>
              <c:layout>
                <c:manualLayout>
                  <c:x val="6.7608638370609559E-3"/>
                  <c:y val="2.360047234891745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500" b="1" i="0" u="none" strike="noStrike" kern="1200" baseline="0">
                      <a:solidFill>
                        <a:schemeClr val="tx1"/>
                      </a:solidFill>
                      <a:latin typeface="TH SarabunPSK" pitchFamily="34" charset="-34"/>
                      <a:ea typeface="+mn-ea"/>
                      <a:cs typeface="TH SarabunPSK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0748169239828073E-2"/>
                      <c:h val="5.59435351596895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4C23-4997-A666-C5BA9F055F2D}"/>
                </c:ext>
              </c:extLst>
            </c:dLbl>
            <c:dLbl>
              <c:idx val="11"/>
              <c:layout>
                <c:manualLayout>
                  <c:x val="5.9646390468201917E-3"/>
                  <c:y val="5.21960102520083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23-4997-A666-C5BA9F055F2D}"/>
                </c:ext>
              </c:extLst>
            </c:dLbl>
            <c:dLbl>
              <c:idx val="12"/>
              <c:layout>
                <c:manualLayout>
                  <c:x val="6.6351823692583998E-3"/>
                  <c:y val="-8.314601837505182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C23-4997-A666-C5BA9F055F2D}"/>
                </c:ext>
              </c:extLst>
            </c:dLbl>
            <c:dLbl>
              <c:idx val="13"/>
              <c:layout>
                <c:manualLayout>
                  <c:x val="7.5564904184487365E-3"/>
                  <c:y val="-2.4732363902649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23-4997-A666-C5BA9F055F2D}"/>
                </c:ext>
              </c:extLst>
            </c:dLbl>
            <c:dLbl>
              <c:idx val="14"/>
              <c:layout>
                <c:manualLayout>
                  <c:x val="5.4597354109809388E-3"/>
                  <c:y val="1.199703560041104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C23-4997-A666-C5BA9F055F2D}"/>
                </c:ext>
              </c:extLst>
            </c:dLbl>
            <c:dLbl>
              <c:idx val="15"/>
              <c:layout>
                <c:manualLayout>
                  <c:x val="6.5987855973687389E-3"/>
                  <c:y val="-3.5629851093701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23-4997-A666-C5BA9F055F2D}"/>
                </c:ext>
              </c:extLst>
            </c:dLbl>
            <c:dLbl>
              <c:idx val="16"/>
              <c:layout>
                <c:manualLayout>
                  <c:x val="5.2066144501999624E-3"/>
                  <c:y val="8.5444534723111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C23-4997-A666-C5BA9F055F2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/>
                    </a:solidFill>
                    <a:latin typeface="TH SarabunPSK" pitchFamily="34" charset="-34"/>
                    <a:ea typeface="+mn-ea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'[1]กราฟ %เบิกจ่าย (ประจำ)  '!$C$19:$R$20</c:f>
              <c:multiLvlStrCache>
                <c:ptCount val="16"/>
                <c:lvl>
                  <c:pt idx="0">
                    <c:v>491.6703</c:v>
                  </c:pt>
                  <c:pt idx="1">
                    <c:v>8357.743711</c:v>
                  </c:pt>
                  <c:pt idx="2">
                    <c:v>473.0498</c:v>
                  </c:pt>
                  <c:pt idx="3">
                    <c:v>356.272229</c:v>
                  </c:pt>
                  <c:pt idx="4">
                    <c:v>117.457287</c:v>
                  </c:pt>
                  <c:pt idx="5">
                    <c:v>3425.77342</c:v>
                  </c:pt>
                  <c:pt idx="6">
                    <c:v>1312.430121</c:v>
                  </c:pt>
                  <c:pt idx="7">
                    <c:v>875.622227</c:v>
                  </c:pt>
                  <c:pt idx="8">
                    <c:v>426.14837</c:v>
                  </c:pt>
                  <c:pt idx="9">
                    <c:v>971.816234</c:v>
                  </c:pt>
                  <c:pt idx="10">
                    <c:v>419.821314</c:v>
                  </c:pt>
                  <c:pt idx="11">
                    <c:v>160.1806</c:v>
                  </c:pt>
                  <c:pt idx="12">
                    <c:v>510.019349</c:v>
                  </c:pt>
                  <c:pt idx="13">
                    <c:v>139.6208</c:v>
                  </c:pt>
                  <c:pt idx="14">
                    <c:v>153.769</c:v>
                  </c:pt>
                  <c:pt idx="15">
                    <c:v>18191.39476</c:v>
                  </c:pt>
                </c:lvl>
                <c:lvl>
                  <c:pt idx="0">
                    <c:v>อสส.</c:v>
                  </c:pt>
                  <c:pt idx="1">
                    <c:v>อส.</c:v>
                  </c:pt>
                  <c:pt idx="2">
                    <c:v>ทบ.</c:v>
                  </c:pt>
                  <c:pt idx="3">
                    <c:v>คพ.</c:v>
                  </c:pt>
                  <c:pt idx="4">
                    <c:v>ออป.</c:v>
                  </c:pt>
                  <c:pt idx="5">
                    <c:v>ปม.</c:v>
                  </c:pt>
                  <c:pt idx="6">
                    <c:v>สป.ทส.</c:v>
                  </c:pt>
                  <c:pt idx="7">
                    <c:v>ทช.</c:v>
                  </c:pt>
                  <c:pt idx="8">
                    <c:v>สผ.</c:v>
                  </c:pt>
                  <c:pt idx="9">
                    <c:v>ทน.</c:v>
                  </c:pt>
                  <c:pt idx="10">
                    <c:v>ทธ.</c:v>
                  </c:pt>
                  <c:pt idx="11">
                    <c:v>อสพ.</c:v>
                  </c:pt>
                  <c:pt idx="12">
                    <c:v>สส.</c:v>
                  </c:pt>
                  <c:pt idx="13">
                    <c:v>อบก.</c:v>
                  </c:pt>
                  <c:pt idx="14">
                    <c:v>สพภ.</c:v>
                  </c:pt>
                  <c:pt idx="15">
                    <c:v>รวมทั้งสิ้น</c:v>
                  </c:pt>
                </c:lvl>
              </c:multiLvlStrCache>
            </c:multiLvlStrRef>
          </c:cat>
          <c:val>
            <c:numRef>
              <c:f>'[1]กราฟ %เบิกจ่าย (ประจำ)  '!$C$23:$R$23</c:f>
              <c:numCache>
                <c:formatCode>General</c:formatCode>
                <c:ptCount val="16"/>
                <c:pt idx="0">
                  <c:v>1</c:v>
                </c:pt>
                <c:pt idx="1">
                  <c:v>0.99372180593059589</c:v>
                </c:pt>
                <c:pt idx="2">
                  <c:v>0.99130400224246995</c:v>
                </c:pt>
                <c:pt idx="3">
                  <c:v>0.98330085952335067</c:v>
                </c:pt>
                <c:pt idx="4">
                  <c:v>0.98055688107286187</c:v>
                </c:pt>
                <c:pt idx="5">
                  <c:v>0.9796259140804473</c:v>
                </c:pt>
                <c:pt idx="6">
                  <c:v>0.97622701772782616</c:v>
                </c:pt>
                <c:pt idx="7">
                  <c:v>0.97688363157551517</c:v>
                </c:pt>
                <c:pt idx="8">
                  <c:v>0.97031892906219486</c:v>
                </c:pt>
                <c:pt idx="9">
                  <c:v>0.93973096975451431</c:v>
                </c:pt>
                <c:pt idx="10">
                  <c:v>0.9363707555829337</c:v>
                </c:pt>
                <c:pt idx="11">
                  <c:v>0.93468749024538555</c:v>
                </c:pt>
                <c:pt idx="12">
                  <c:v>0.9158407027416523</c:v>
                </c:pt>
                <c:pt idx="13">
                  <c:v>0.879300841994889</c:v>
                </c:pt>
                <c:pt idx="14">
                  <c:v>0.76285333194597094</c:v>
                </c:pt>
                <c:pt idx="15">
                  <c:v>0.9785232850415565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C23-4997-A666-C5BA9F055F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30405120"/>
        <c:axId val="130406656"/>
        <c:axId val="0"/>
      </c:bar3DChart>
      <c:catAx>
        <c:axId val="1304051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0406656"/>
        <c:crosses val="autoZero"/>
        <c:auto val="1"/>
        <c:lblAlgn val="ctr"/>
        <c:lblOffset val="100"/>
        <c:noMultiLvlLbl val="0"/>
      </c:catAx>
      <c:valAx>
        <c:axId val="130406656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en-US"/>
          </a:p>
        </c:txPr>
        <c:crossAx val="130405120"/>
        <c:crosses val="autoZero"/>
        <c:crossBetween val="between"/>
        <c:majorUnit val="0.1"/>
        <c:minorUnit val="1.0000000000000005E-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200">
          <a:latin typeface="TH SarabunPSK" pitchFamily="34" charset="-34"/>
          <a:cs typeface="TH SarabunPSK" pitchFamily="34" charset="-34"/>
        </a:defRPr>
      </a:pPr>
      <a:endParaRPr lang="en-US"/>
    </a:p>
  </c:txPr>
  <c:printSettings>
    <c:headerFooter/>
    <c:pageMargins b="0.59055118110226301" l="0.15748031496063244" r="0.19685039370078738" t="0.59055118110226301" header="0.30000000000000032" footer="0.30000000000000032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7494665018724932E-2"/>
          <c:y val="0.15126821476082875"/>
          <c:w val="0.73368597305452021"/>
          <c:h val="0.6820227410681116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'[1]กราฟ %เบิกจ่าย (ลงทุน)'!$A$23:$A$24</c:f>
              <c:strCache>
                <c:ptCount val="1"/>
                <c:pt idx="0">
                  <c:v>ผลเบิกจ่าย</c:v>
                </c:pt>
              </c:strCache>
            </c:strRef>
          </c:tx>
          <c:spPr>
            <a:gradFill flip="none" rotWithShape="1">
              <a:gsLst>
                <a:gs pos="60000">
                  <a:srgbClr val="FDB1E7"/>
                </a:gs>
                <a:gs pos="31000">
                  <a:srgbClr val="FB93D8"/>
                </a:gs>
              </a:gsLst>
              <a:lin ang="5400000" scaled="1"/>
              <a:tileRect/>
            </a:gradFill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60000">
                    <a:srgbClr val="FDB1E7"/>
                  </a:gs>
                  <a:gs pos="31000">
                    <a:srgbClr val="FB93D8"/>
                  </a:gs>
                </a:gsLst>
                <a:lin ang="5400000" scaled="1"/>
                <a:tileRect/>
              </a:gradFill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44FD-4B7A-B877-769BFB118ED8}"/>
              </c:ext>
            </c:extLst>
          </c:dPt>
          <c:dLbls>
            <c:dLbl>
              <c:idx val="0"/>
              <c:layout>
                <c:manualLayout>
                  <c:x val="6.2163140611711434E-3"/>
                  <c:y val="-5.50405917784760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FD-4B7A-B877-769BFB118ED8}"/>
                </c:ext>
              </c:extLst>
            </c:dLbl>
            <c:dLbl>
              <c:idx val="1"/>
              <c:layout>
                <c:manualLayout>
                  <c:x val="6.1462197922476352E-3"/>
                  <c:y val="-5.55461247879173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200" b="1">
                      <a:latin typeface="TH SarabunPSK" panose="020B0500040200020003" pitchFamily="34" charset="-34"/>
                      <a:cs typeface="TH SarabunPSK" panose="020B0500040200020003" pitchFamily="34" charset="-34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586600229499969E-2"/>
                      <c:h val="4.82641715507248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44FD-4B7A-B877-769BFB118ED8}"/>
                </c:ext>
              </c:extLst>
            </c:dLbl>
            <c:dLbl>
              <c:idx val="2"/>
              <c:layout>
                <c:manualLayout>
                  <c:x val="3.8187204952739836E-3"/>
                  <c:y val="-5.82354220655045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FD-4B7A-B877-769BFB118ED8}"/>
                </c:ext>
              </c:extLst>
            </c:dLbl>
            <c:dLbl>
              <c:idx val="3"/>
              <c:layout>
                <c:manualLayout>
                  <c:x val="5.830151744216831E-3"/>
                  <c:y val="-4.7778238246534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4FD-4B7A-B877-769BFB118ED8}"/>
                </c:ext>
              </c:extLst>
            </c:dLbl>
            <c:dLbl>
              <c:idx val="4"/>
              <c:layout>
                <c:manualLayout>
                  <c:x val="5.7061547252031646E-3"/>
                  <c:y val="-1.5838897330816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FD-4B7A-B877-769BFB118ED8}"/>
                </c:ext>
              </c:extLst>
            </c:dLbl>
            <c:dLbl>
              <c:idx val="5"/>
              <c:layout>
                <c:manualLayout>
                  <c:x val="4.9500601843699855E-3"/>
                  <c:y val="-6.62604194712925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4FD-4B7A-B877-769BFB118ED8}"/>
                </c:ext>
              </c:extLst>
            </c:dLbl>
            <c:dLbl>
              <c:idx val="6"/>
              <c:layout>
                <c:manualLayout>
                  <c:x val="4.6368256318303812E-3"/>
                  <c:y val="-6.42395272899778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FD-4B7A-B877-769BFB118ED8}"/>
                </c:ext>
              </c:extLst>
            </c:dLbl>
            <c:dLbl>
              <c:idx val="7"/>
              <c:layout>
                <c:manualLayout>
                  <c:x val="5.728650089087458E-3"/>
                  <c:y val="-2.7853662559238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4FD-4B7A-B877-769BFB118ED8}"/>
                </c:ext>
              </c:extLst>
            </c:dLbl>
            <c:dLbl>
              <c:idx val="8"/>
              <c:layout>
                <c:manualLayout>
                  <c:x val="5.5865499410236875E-3"/>
                  <c:y val="-6.41064668033039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FD-4B7A-B877-769BFB118ED8}"/>
                </c:ext>
              </c:extLst>
            </c:dLbl>
            <c:dLbl>
              <c:idx val="9"/>
              <c:layout>
                <c:manualLayout>
                  <c:x val="4.7250278390688636E-3"/>
                  <c:y val="-4.02868862644326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4FD-4B7A-B877-769BFB118ED8}"/>
                </c:ext>
              </c:extLst>
            </c:dLbl>
            <c:dLbl>
              <c:idx val="10"/>
              <c:layout>
                <c:manualLayout>
                  <c:x val="5.5642579902029218E-3"/>
                  <c:y val="-6.82011747833684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4FD-4B7A-B877-769BFB118ED8}"/>
                </c:ext>
              </c:extLst>
            </c:dLbl>
            <c:dLbl>
              <c:idx val="11"/>
              <c:layout>
                <c:manualLayout>
                  <c:x val="5.5726759296738006E-3"/>
                  <c:y val="-9.63717986054255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4FD-4B7A-B877-769BFB118ED8}"/>
                </c:ext>
              </c:extLst>
            </c:dLbl>
            <c:dLbl>
              <c:idx val="12"/>
              <c:layout>
                <c:manualLayout>
                  <c:x val="4.9893439019004513E-3"/>
                  <c:y val="-3.60325510602172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FD-4B7A-B877-769BFB118ED8}"/>
                </c:ext>
              </c:extLst>
            </c:dLbl>
            <c:dLbl>
              <c:idx val="13"/>
              <c:layout>
                <c:manualLayout>
                  <c:x val="6.9920340571124453E-3"/>
                  <c:y val="-6.19876807094856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4FD-4B7A-B877-769BFB118ED8}"/>
                </c:ext>
              </c:extLst>
            </c:dLbl>
            <c:dLbl>
              <c:idx val="14"/>
              <c:layout>
                <c:manualLayout>
                  <c:x val="5.8487160487752671E-3"/>
                  <c:y val="-6.42901113266675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4FD-4B7A-B877-769BFB118ED8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(ลงทุน)'!$C$20:$S$21</c15:sqref>
                  </c15:fullRef>
                </c:ext>
              </c:extLst>
              <c:f>'[1]กราฟ %เบิกจ่าย (ลงทุน)'!$C$20:$S$21</c:f>
              <c:multiLvlStrCache>
                <c:ptCount val="16"/>
                <c:lvl>
                  <c:pt idx="0">
                    <c:v>1.4699</c:v>
                  </c:pt>
                  <c:pt idx="1">
                    <c:v>3.2698</c:v>
                  </c:pt>
                  <c:pt idx="2">
                    <c:v>121.694813</c:v>
                  </c:pt>
                  <c:pt idx="3">
                    <c:v>1553.5652</c:v>
                  </c:pt>
                  <c:pt idx="4">
                    <c:v>1723.11888</c:v>
                  </c:pt>
                  <c:pt idx="5">
                    <c:v>2558.398589</c:v>
                  </c:pt>
                  <c:pt idx="6">
                    <c:v>43.6715</c:v>
                  </c:pt>
                  <c:pt idx="7">
                    <c:v>580.219375</c:v>
                  </c:pt>
                  <c:pt idx="8">
                    <c:v>3955.960491</c:v>
                  </c:pt>
                  <c:pt idx="9">
                    <c:v>314.6427</c:v>
                  </c:pt>
                  <c:pt idx="10">
                    <c:v>162.51008</c:v>
                  </c:pt>
                  <c:pt idx="11">
                    <c:v>743.279694</c:v>
                  </c:pt>
                  <c:pt idx="12">
                    <c:v>278.044671</c:v>
                  </c:pt>
                  <c:pt idx="13">
                    <c:v>384.636959</c:v>
                  </c:pt>
                  <c:pt idx="14">
                    <c:v>0</c:v>
                  </c:pt>
                  <c:pt idx="15">
                    <c:v>12424.48265</c:v>
                  </c:pt>
                </c:lvl>
                <c:lvl>
                  <c:pt idx="0">
                    <c:v>อบก.</c:v>
                  </c:pt>
                  <c:pt idx="1">
                    <c:v>สพภ.</c:v>
                  </c:pt>
                  <c:pt idx="2">
                    <c:v>ออป.</c:v>
                  </c:pt>
                  <c:pt idx="3">
                    <c:v>ทบ.</c:v>
                  </c:pt>
                  <c:pt idx="4">
                    <c:v>ปม.</c:v>
                  </c:pt>
                  <c:pt idx="5">
                    <c:v>อส.</c:v>
                  </c:pt>
                  <c:pt idx="6">
                    <c:v>สส.</c:v>
                  </c:pt>
                  <c:pt idx="7">
                    <c:v>ทช.</c:v>
                  </c:pt>
                  <c:pt idx="8">
                    <c:v>ทน.</c:v>
                  </c:pt>
                  <c:pt idx="9">
                    <c:v>อสส.</c:v>
                  </c:pt>
                  <c:pt idx="10">
                    <c:v>ทธ.</c:v>
                  </c:pt>
                  <c:pt idx="11">
                    <c:v>สผ.</c:v>
                  </c:pt>
                  <c:pt idx="12">
                    <c:v>คพ.</c:v>
                  </c:pt>
                  <c:pt idx="13">
                    <c:v>สป.ทส.</c:v>
                  </c:pt>
                  <c:pt idx="14">
                    <c:v>อสพ.</c:v>
                  </c:pt>
                  <c:pt idx="15">
                    <c:v>รวมทั้งสิ้น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'[1]กราฟ %เบิกจ่าย (ลงทุน)'!$C$24:$S$24</c15:sqref>
                  </c15:fullRef>
                </c:ext>
              </c:extLst>
              <c:f>('[1]กราฟ %เบิกจ่าย (ลงทุน)'!$C$24:$P$24,'[1]กราฟ %เบิกจ่าย (ลงทุน)'!$R$24:$S$24)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0.99973067874306198</c:v>
                </c:pt>
                <c:pt idx="3">
                  <c:v>0.98397968427717097</c:v>
                </c:pt>
                <c:pt idx="4">
                  <c:v>0.89212524268784066</c:v>
                </c:pt>
                <c:pt idx="5">
                  <c:v>0.80217595445210743</c:v>
                </c:pt>
                <c:pt idx="6">
                  <c:v>0.67864520339351753</c:v>
                </c:pt>
                <c:pt idx="7">
                  <c:v>0.66644088712135818</c:v>
                </c:pt>
                <c:pt idx="8">
                  <c:v>0.6132345147326701</c:v>
                </c:pt>
                <c:pt idx="9">
                  <c:v>0.47168480311159294</c:v>
                </c:pt>
                <c:pt idx="10">
                  <c:v>0.42810005385512084</c:v>
                </c:pt>
                <c:pt idx="11">
                  <c:v>0.25326687452866159</c:v>
                </c:pt>
                <c:pt idx="12">
                  <c:v>0.23654123549089709</c:v>
                </c:pt>
                <c:pt idx="13">
                  <c:v>0.23147029924391641</c:v>
                </c:pt>
                <c:pt idx="14">
                  <c:v>0</c:v>
                </c:pt>
                <c:pt idx="15">
                  <c:v>0.69603580899265283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'[1]กราฟ %เบิกจ่าย (ลงทุน)'!$Q$24</c15:sqref>
                  <c15:dLbl>
                    <c:idx val="13"/>
                    <c:layout>
                      <c:manualLayout>
                        <c:x val="4.5892076471015933E-3"/>
                        <c:y val="-2.7853662559238577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5DE7-41BC-8FB4-50104A25EEB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1-44FD-4B7A-B877-769BFB118E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30837120"/>
        <c:axId val="130843008"/>
        <c:axId val="0"/>
      </c:bar3DChart>
      <c:catAx>
        <c:axId val="13083712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130843008"/>
        <c:crosses val="autoZero"/>
        <c:auto val="1"/>
        <c:lblAlgn val="ctr"/>
        <c:lblOffset val="100"/>
        <c:noMultiLvlLbl val="0"/>
      </c:catAx>
      <c:valAx>
        <c:axId val="130843008"/>
        <c:scaling>
          <c:orientation val="minMax"/>
          <c:max val="1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400" b="1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130837120"/>
        <c:crosses val="autoZero"/>
        <c:crossBetween val="between"/>
        <c:majorUnit val="0.1"/>
      </c:valAx>
    </c:plotArea>
    <c:plotVisOnly val="1"/>
    <c:dispBlanksAs val="gap"/>
    <c:showDLblsOverMax val="0"/>
  </c:chart>
  <c:printSettings>
    <c:headerFooter/>
    <c:pageMargins b="0.75000000000000588" l="0.70000000000000062" r="0.70000000000000062" t="0.75000000000000588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79625</xdr:colOff>
      <xdr:row>2</xdr:row>
      <xdr:rowOff>307079</xdr:rowOff>
    </xdr:from>
    <xdr:to>
      <xdr:col>9</xdr:col>
      <xdr:colOff>105115</xdr:colOff>
      <xdr:row>14</xdr:row>
      <xdr:rowOff>178270</xdr:rowOff>
    </xdr:to>
    <xdr:cxnSp macro="">
      <xdr:nvCxnSpPr>
        <xdr:cNvPr id="15" name="Straight Arrow Connector 9">
          <a:extLst>
            <a:ext uri="{FF2B5EF4-FFF2-40B4-BE49-F238E27FC236}">
              <a16:creationId xmlns:a16="http://schemas.microsoft.com/office/drawing/2014/main" id="{6F7C73D9-BD74-4F84-A647-F11BE914FB81}"/>
            </a:ext>
          </a:extLst>
        </xdr:cNvPr>
        <xdr:cNvCxnSpPr/>
      </xdr:nvCxnSpPr>
      <xdr:spPr bwMode="auto">
        <a:xfrm flipV="1">
          <a:off x="6869045" y="970019"/>
          <a:ext cx="25490" cy="3620231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</xdr:row>
      <xdr:rowOff>297659</xdr:rowOff>
    </xdr:from>
    <xdr:to>
      <xdr:col>16</xdr:col>
      <xdr:colOff>0</xdr:colOff>
      <xdr:row>14</xdr:row>
      <xdr:rowOff>142875</xdr:rowOff>
    </xdr:to>
    <xdr:cxnSp macro="">
      <xdr:nvCxnSpPr>
        <xdr:cNvPr id="16" name="Straight Arrow Connector 9">
          <a:extLst>
            <a:ext uri="{FF2B5EF4-FFF2-40B4-BE49-F238E27FC236}">
              <a16:creationId xmlns:a16="http://schemas.microsoft.com/office/drawing/2014/main" id="{1981E1D8-DFA2-4998-ADD9-4D4C22B66023}"/>
            </a:ext>
          </a:extLst>
        </xdr:cNvPr>
        <xdr:cNvCxnSpPr/>
      </xdr:nvCxnSpPr>
      <xdr:spPr bwMode="auto">
        <a:xfrm rot="16200000" flipV="1">
          <a:off x="9617632" y="2757727"/>
          <a:ext cx="3594256" cy="0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1322246</xdr:colOff>
      <xdr:row>5</xdr:row>
      <xdr:rowOff>66678</xdr:rowOff>
    </xdr:from>
    <xdr:to>
      <xdr:col>0</xdr:col>
      <xdr:colOff>1331769</xdr:colOff>
      <xdr:row>14</xdr:row>
      <xdr:rowOff>219075</xdr:rowOff>
    </xdr:to>
    <xdr:cxnSp macro="">
      <xdr:nvCxnSpPr>
        <xdr:cNvPr id="30" name="ตัวเชื่อมต่อตรง 35">
          <a:extLst>
            <a:ext uri="{FF2B5EF4-FFF2-40B4-BE49-F238E27FC236}">
              <a16:creationId xmlns:a16="http://schemas.microsoft.com/office/drawing/2014/main" id="{45940899-964C-4D2D-AEAE-2D22E63D24ED}"/>
            </a:ext>
          </a:extLst>
        </xdr:cNvPr>
        <xdr:cNvCxnSpPr/>
      </xdr:nvCxnSpPr>
      <xdr:spPr>
        <a:xfrm rot="5400000">
          <a:off x="-155081" y="3144205"/>
          <a:ext cx="2964177" cy="9523"/>
        </a:xfrm>
        <a:prstGeom prst="line">
          <a:avLst/>
        </a:prstGeom>
        <a:ln w="19050">
          <a:solidFill>
            <a:srgbClr val="00206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7</xdr:row>
      <xdr:rowOff>180975</xdr:rowOff>
    </xdr:from>
    <xdr:to>
      <xdr:col>17</xdr:col>
      <xdr:colOff>0</xdr:colOff>
      <xdr:row>7</xdr:row>
      <xdr:rowOff>191311</xdr:rowOff>
    </xdr:to>
    <xdr:cxnSp macro="">
      <xdr:nvCxnSpPr>
        <xdr:cNvPr id="32" name="Straight Arrow Connector 9">
          <a:extLst>
            <a:ext uri="{FF2B5EF4-FFF2-40B4-BE49-F238E27FC236}">
              <a16:creationId xmlns:a16="http://schemas.microsoft.com/office/drawing/2014/main" id="{F804DF7C-6F18-4148-8F4C-FBFA32A996CE}"/>
            </a:ext>
          </a:extLst>
        </xdr:cNvPr>
        <xdr:cNvCxnSpPr/>
      </xdr:nvCxnSpPr>
      <xdr:spPr bwMode="auto">
        <a:xfrm>
          <a:off x="733425" y="2406015"/>
          <a:ext cx="11329035" cy="10336"/>
        </a:xfrm>
        <a:prstGeom prst="straightConnector1">
          <a:avLst/>
        </a:prstGeom>
        <a:ln w="12700">
          <a:solidFill>
            <a:srgbClr val="FF0000"/>
          </a:solidFill>
          <a:prstDash val="dash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7826</xdr:rowOff>
    </xdr:from>
    <xdr:to>
      <xdr:col>6</xdr:col>
      <xdr:colOff>0</xdr:colOff>
      <xdr:row>13</xdr:row>
      <xdr:rowOff>258779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ECB8740-7483-4DE5-8711-3B1F7D4EBD1F}"/>
            </a:ext>
          </a:extLst>
        </xdr:cNvPr>
        <xdr:cNvSpPr txBox="1"/>
      </xdr:nvSpPr>
      <xdr:spPr bwMode="auto">
        <a:xfrm>
          <a:off x="2735580" y="4107386"/>
          <a:ext cx="2080260" cy="250953"/>
        </a:xfrm>
        <a:prstGeom prst="rect">
          <a:avLst/>
        </a:prstGeom>
        <a:noFill/>
        <a:ln w="1270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ต.ค.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10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109852</xdr:colOff>
      <xdr:row>4</xdr:row>
      <xdr:rowOff>119981</xdr:rowOff>
    </xdr:from>
    <xdr:to>
      <xdr:col>4</xdr:col>
      <xdr:colOff>119790</xdr:colOff>
      <xdr:row>14</xdr:row>
      <xdr:rowOff>219308</xdr:rowOff>
    </xdr:to>
    <xdr:cxnSp macro="">
      <xdr:nvCxnSpPr>
        <xdr:cNvPr id="34" name="ตัวเชื่อมต่อตรง 1">
          <a:extLst>
            <a:ext uri="{FF2B5EF4-FFF2-40B4-BE49-F238E27FC236}">
              <a16:creationId xmlns:a16="http://schemas.microsoft.com/office/drawing/2014/main" id="{BACFDB16-EEE2-4CF8-86BA-3AEB060FC6A6}"/>
            </a:ext>
          </a:extLst>
        </xdr:cNvPr>
        <xdr:cNvCxnSpPr/>
      </xdr:nvCxnSpPr>
      <xdr:spPr>
        <a:xfrm flipH="1">
          <a:off x="3523612" y="1407761"/>
          <a:ext cx="9938" cy="3223527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dash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45245</xdr:colOff>
      <xdr:row>2</xdr:row>
      <xdr:rowOff>288072</xdr:rowOff>
    </xdr:from>
    <xdr:to>
      <xdr:col>17</xdr:col>
      <xdr:colOff>544149</xdr:colOff>
      <xdr:row>17</xdr:row>
      <xdr:rowOff>3211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EC3F9E22-CB96-4547-A2D6-339BBF923A7B}"/>
            </a:ext>
          </a:extLst>
        </xdr:cNvPr>
        <xdr:cNvGrpSpPr/>
      </xdr:nvGrpSpPr>
      <xdr:grpSpPr>
        <a:xfrm>
          <a:off x="45245" y="1050072"/>
          <a:ext cx="12669133" cy="4450425"/>
          <a:chOff x="45245" y="954822"/>
          <a:chExt cx="13915925" cy="3998849"/>
        </a:xfrm>
      </xdr:grpSpPr>
      <xdr:graphicFrame macro="">
        <xdr:nvGraphicFramePr>
          <xdr:cNvPr id="36" name="Chart 2">
            <a:extLst>
              <a:ext uri="{FF2B5EF4-FFF2-40B4-BE49-F238E27FC236}">
                <a16:creationId xmlns:a16="http://schemas.microsoft.com/office/drawing/2014/main" id="{7E6F7ADF-2873-473C-9A69-455D66530B7A}"/>
              </a:ext>
            </a:extLst>
          </xdr:cNvPr>
          <xdr:cNvGraphicFramePr>
            <a:graphicFrameLocks/>
          </xdr:cNvGraphicFramePr>
        </xdr:nvGraphicFramePr>
        <xdr:xfrm>
          <a:off x="45245" y="954822"/>
          <a:ext cx="13915925" cy="39988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A33B486C-0F76-4799-9901-979FD8313805}"/>
              </a:ext>
            </a:extLst>
          </xdr:cNvPr>
          <xdr:cNvSpPr txBox="1"/>
        </xdr:nvSpPr>
        <xdr:spPr bwMode="auto">
          <a:xfrm>
            <a:off x="4423843" y="961332"/>
            <a:ext cx="6672649" cy="249663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(ภาพรวม) </a:t>
            </a:r>
            <a:b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38" name="Straight Arrow Connector 10">
            <a:extLst>
              <a:ext uri="{FF2B5EF4-FFF2-40B4-BE49-F238E27FC236}">
                <a16:creationId xmlns:a16="http://schemas.microsoft.com/office/drawing/2014/main" id="{C022AD6C-24F1-4EC8-89A5-279A471CE7CA}"/>
              </a:ext>
            </a:extLst>
          </xdr:cNvPr>
          <xdr:cNvCxnSpPr/>
        </xdr:nvCxnSpPr>
        <xdr:spPr bwMode="auto">
          <a:xfrm>
            <a:off x="935962" y="1288614"/>
            <a:ext cx="10503279" cy="5623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Arrow Connector 9">
            <a:extLst>
              <a:ext uri="{FF2B5EF4-FFF2-40B4-BE49-F238E27FC236}">
                <a16:creationId xmlns:a16="http://schemas.microsoft.com/office/drawing/2014/main" id="{F6D4D42C-0FBE-4EF3-B8AA-B8630D7A4E45}"/>
              </a:ext>
            </a:extLst>
          </xdr:cNvPr>
          <xdr:cNvCxnSpPr/>
        </xdr:nvCxnSpPr>
        <xdr:spPr bwMode="auto">
          <a:xfrm>
            <a:off x="919422" y="1676871"/>
            <a:ext cx="10494809" cy="2310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Arrow Connector 9">
            <a:extLst>
              <a:ext uri="{FF2B5EF4-FFF2-40B4-BE49-F238E27FC236}">
                <a16:creationId xmlns:a16="http://schemas.microsoft.com/office/drawing/2014/main" id="{F1F1AA61-0E67-4109-973F-97156C75BC73}"/>
              </a:ext>
            </a:extLst>
          </xdr:cNvPr>
          <xdr:cNvCxnSpPr/>
        </xdr:nvCxnSpPr>
        <xdr:spPr bwMode="auto">
          <a:xfrm>
            <a:off x="915737" y="1453854"/>
            <a:ext cx="10467351" cy="3306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0.81894</cdr:x>
      <cdr:y>0.0859</cdr:y>
    </cdr:from>
    <cdr:to>
      <cdr:x>0.9784</cdr:x>
      <cdr:y>0.13801</cdr:y>
    </cdr:to>
    <cdr:sp macro="" textlink="">
      <cdr:nvSpPr>
        <cdr:cNvPr id="2" name="TextBox 12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D000000}"/>
            </a:ext>
          </a:extLst>
        </cdr:cNvPr>
        <cdr:cNvSpPr txBox="1"/>
      </cdr:nvSpPr>
      <cdr:spPr bwMode="auto">
        <a:xfrm xmlns:a="http://schemas.openxmlformats.org/drawingml/2006/main">
          <a:off x="11397391" y="381234"/>
          <a:ext cx="2219244" cy="2312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ส.ค.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92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0.81799</cdr:x>
      <cdr:y>0.02946</cdr:y>
    </cdr:from>
    <cdr:to>
      <cdr:x>0.9952</cdr:x>
      <cdr:y>0.07881</cdr:y>
    </cdr:to>
    <cdr:sp macro="" textlink="">
      <cdr:nvSpPr>
        <cdr:cNvPr id="3" name="TextBox 31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20000000}"/>
            </a:ext>
          </a:extLst>
        </cdr:cNvPr>
        <cdr:cNvSpPr txBox="1"/>
      </cdr:nvSpPr>
      <cdr:spPr>
        <a:xfrm xmlns:a="http://schemas.openxmlformats.org/drawingml/2006/main">
          <a:off x="9996877" y="119213"/>
          <a:ext cx="2165754" cy="199694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 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4 ก.ย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en-GB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100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0.81952</cdr:x>
      <cdr:y>0.14529</cdr:y>
    </cdr:from>
    <cdr:to>
      <cdr:x>0.9802</cdr:x>
      <cdr:y>0.19176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00000000-0008-0000-0400-000007000000}"/>
            </a:ext>
          </a:extLst>
        </cdr:cNvPr>
        <cdr:cNvSpPr txBox="1"/>
      </cdr:nvSpPr>
      <cdr:spPr bwMode="auto">
        <a:xfrm xmlns:a="http://schemas.openxmlformats.org/drawingml/2006/main">
          <a:off x="11405451" y="644785"/>
          <a:ext cx="2236224" cy="20623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ก.ค.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84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0.74603</cdr:x>
      <cdr:y>0.10034</cdr:y>
    </cdr:from>
    <cdr:to>
      <cdr:x>0.7469</cdr:x>
      <cdr:y>0.81357</cdr:y>
    </cdr:to>
    <cdr:cxnSp macro="">
      <cdr:nvCxnSpPr>
        <cdr:cNvPr id="8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3870A397-C59B-46D7-BB2F-EDAAD8A4B702}"/>
            </a:ext>
          </a:extLst>
        </cdr:cNvPr>
        <cdr:cNvCxnSpPr/>
      </cdr:nvCxnSpPr>
      <cdr:spPr>
        <a:xfrm xmlns:a="http://schemas.openxmlformats.org/drawingml/2006/main" rot="5400000">
          <a:off x="7566514" y="1988824"/>
          <a:ext cx="3112517" cy="1063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43</xdr:row>
      <xdr:rowOff>295275</xdr:rowOff>
    </xdr:from>
    <xdr:to>
      <xdr:col>5</xdr:col>
      <xdr:colOff>0</xdr:colOff>
      <xdr:row>44</xdr:row>
      <xdr:rowOff>0</xdr:rowOff>
    </xdr:to>
    <xdr:graphicFrame macro="">
      <xdr:nvGraphicFramePr>
        <xdr:cNvPr id="25" name="แผนภูมิ 3">
          <a:extLst>
            <a:ext uri="{FF2B5EF4-FFF2-40B4-BE49-F238E27FC236}">
              <a16:creationId xmlns:a16="http://schemas.microsoft.com/office/drawing/2014/main" id="{6463A802-E1DB-4160-B58D-C331164D2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4</xdr:row>
      <xdr:rowOff>28575</xdr:rowOff>
    </xdr:from>
    <xdr:to>
      <xdr:col>5</xdr:col>
      <xdr:colOff>0</xdr:colOff>
      <xdr:row>5</xdr:row>
      <xdr:rowOff>247650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B44E06B-A8D8-49B8-AF1F-82B5D6EAE8B3}"/>
            </a:ext>
          </a:extLst>
        </xdr:cNvPr>
        <xdr:cNvSpPr txBox="1"/>
      </xdr:nvSpPr>
      <xdr:spPr bwMode="auto">
        <a:xfrm>
          <a:off x="2697480" y="1323975"/>
          <a:ext cx="1356360" cy="5314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200" b="1" baseline="0">
              <a:latin typeface="TH SarabunPSK" pitchFamily="34" charset="-34"/>
              <a:cs typeface="TH SarabunPSK" pitchFamily="34" charset="-34"/>
            </a:rPr>
            <a:t> ปี 2556 </a:t>
          </a:r>
          <a: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(ภาพรวม)</a:t>
          </a:r>
          <a:br>
            <a:rPr lang="th-TH" sz="12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1200" b="1" baseline="0">
              <a:latin typeface="TH SarabunPSK" pitchFamily="34" charset="-34"/>
              <a:cs typeface="TH SarabunPSK" pitchFamily="34" charset="-34"/>
            </a:rPr>
            <a:t>กระทรวงทรัพยากรธรรมชาติและสิ่งแวดล้อม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101600</xdr:colOff>
      <xdr:row>3</xdr:row>
      <xdr:rowOff>39508</xdr:rowOff>
    </xdr:from>
    <xdr:to>
      <xdr:col>17</xdr:col>
      <xdr:colOff>607757</xdr:colOff>
      <xdr:row>17</xdr:row>
      <xdr:rowOff>2741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CB242040-9AA0-4B3D-A1A2-79A67D46070F}"/>
            </a:ext>
          </a:extLst>
        </xdr:cNvPr>
        <xdr:cNvGrpSpPr/>
      </xdr:nvGrpSpPr>
      <xdr:grpSpPr>
        <a:xfrm>
          <a:off x="101600" y="1030108"/>
          <a:ext cx="12334090" cy="4611433"/>
          <a:chOff x="101600" y="1024891"/>
          <a:chExt cx="12111689" cy="4476723"/>
        </a:xfrm>
      </xdr:grpSpPr>
      <xdr:graphicFrame macro="">
        <xdr:nvGraphicFramePr>
          <xdr:cNvPr id="28" name="Chart 2">
            <a:extLst>
              <a:ext uri="{FF2B5EF4-FFF2-40B4-BE49-F238E27FC236}">
                <a16:creationId xmlns:a16="http://schemas.microsoft.com/office/drawing/2014/main" id="{3E7EF53B-25CE-49B5-9CB3-0CB23B5408EC}"/>
              </a:ext>
            </a:extLst>
          </xdr:cNvPr>
          <xdr:cNvGraphicFramePr>
            <a:graphicFrameLocks/>
          </xdr:cNvGraphicFramePr>
        </xdr:nvGraphicFramePr>
        <xdr:xfrm>
          <a:off x="101600" y="1024891"/>
          <a:ext cx="12111689" cy="44767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69CDB1F5-3655-4263-B816-579C5E384B2F}"/>
              </a:ext>
            </a:extLst>
          </xdr:cNvPr>
          <xdr:cNvSpPr txBox="1"/>
        </xdr:nvSpPr>
        <xdr:spPr bwMode="auto">
          <a:xfrm>
            <a:off x="9998786" y="1903245"/>
            <a:ext cx="1934247" cy="26891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เดือน ก.ค.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86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DB77AD76-BD34-4810-88B8-B3C4A7F2CC8F}"/>
              </a:ext>
            </a:extLst>
          </xdr:cNvPr>
          <xdr:cNvSpPr txBox="1"/>
        </xdr:nvSpPr>
        <xdr:spPr bwMode="auto">
          <a:xfrm>
            <a:off x="9989344" y="1654275"/>
            <a:ext cx="1873498" cy="2893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เดือน ส.ค.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93</a:t>
            </a:r>
            <a:r>
              <a:rPr lang="en-US" sz="14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D08F080B-487A-4A84-A72B-4AA94B30669B}"/>
              </a:ext>
            </a:extLst>
          </xdr:cNvPr>
          <xdr:cNvSpPr txBox="1"/>
        </xdr:nvSpPr>
        <xdr:spPr bwMode="auto">
          <a:xfrm>
            <a:off x="10008855" y="1442732"/>
            <a:ext cx="2160363" cy="2689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เป้าหมาย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400" b="1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ไตรมาสที่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 4 ก.ย.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4 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= </a:t>
            </a:r>
            <a:r>
              <a:rPr lang="th-TH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100</a:t>
            </a:r>
            <a:r>
              <a:rPr lang="en-US" sz="1400" b="1" baseline="0">
                <a:solidFill>
                  <a:srgbClr val="FF0000"/>
                </a:solidFill>
                <a:latin typeface="TH SarabunPSK" pitchFamily="34" charset="-34"/>
                <a:cs typeface="TH SarabunPSK" pitchFamily="34" charset="-34"/>
              </a:rPr>
              <a:t>%</a:t>
            </a:r>
            <a:endPara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B1B103B0-BF81-42AF-9B5E-49FA2305EB77}"/>
              </a:ext>
            </a:extLst>
          </xdr:cNvPr>
          <xdr:cNvSpPr txBox="1"/>
        </xdr:nvSpPr>
        <xdr:spPr bwMode="auto">
          <a:xfrm>
            <a:off x="977169" y="1051373"/>
            <a:ext cx="9408917" cy="321374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1500" b="1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ผลการเบิกจ่ายงบประมาณ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ปี 2564 กระทรวงทรัพยากรธรรมชาติและสิ่งแวดล้อม</a:t>
            </a:r>
            <a:r>
              <a:rPr lang="en-US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(รายจ่ายประจำ) </a:t>
            </a:r>
            <a:br>
              <a:rPr lang="th-TH" sz="1500" b="1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</a:br>
            <a:endPara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33" name="Straight Arrow Connector 9">
            <a:extLst>
              <a:ext uri="{FF2B5EF4-FFF2-40B4-BE49-F238E27FC236}">
                <a16:creationId xmlns:a16="http://schemas.microsoft.com/office/drawing/2014/main" id="{2591BCBD-7CC3-46FB-B651-ABA01F2FDB99}"/>
              </a:ext>
            </a:extLst>
          </xdr:cNvPr>
          <xdr:cNvCxnSpPr/>
        </xdr:nvCxnSpPr>
        <xdr:spPr bwMode="auto">
          <a:xfrm flipV="1">
            <a:off x="955766" y="2072254"/>
            <a:ext cx="8964673" cy="27413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Arrow Connector 9">
            <a:extLst>
              <a:ext uri="{FF2B5EF4-FFF2-40B4-BE49-F238E27FC236}">
                <a16:creationId xmlns:a16="http://schemas.microsoft.com/office/drawing/2014/main" id="{E650BDC4-B21F-43A4-86B8-D4FA3D730210}"/>
              </a:ext>
            </a:extLst>
          </xdr:cNvPr>
          <xdr:cNvCxnSpPr/>
        </xdr:nvCxnSpPr>
        <xdr:spPr bwMode="auto">
          <a:xfrm flipV="1">
            <a:off x="932906" y="1896849"/>
            <a:ext cx="8988073" cy="2856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" name="Straight Arrow Connector 10">
            <a:extLst>
              <a:ext uri="{FF2B5EF4-FFF2-40B4-BE49-F238E27FC236}">
                <a16:creationId xmlns:a16="http://schemas.microsoft.com/office/drawing/2014/main" id="{F06AFD57-FE70-4D95-B070-28F5D0AFF63A}"/>
              </a:ext>
            </a:extLst>
          </xdr:cNvPr>
          <xdr:cNvCxnSpPr/>
        </xdr:nvCxnSpPr>
        <xdr:spPr bwMode="auto">
          <a:xfrm flipV="1">
            <a:off x="924705" y="1667350"/>
            <a:ext cx="8987096" cy="5552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939801</xdr:colOff>
      <xdr:row>15</xdr:row>
      <xdr:rowOff>101600</xdr:rowOff>
    </xdr:from>
    <xdr:to>
      <xdr:col>14</xdr:col>
      <xdr:colOff>581622</xdr:colOff>
      <xdr:row>16</xdr:row>
      <xdr:rowOff>119378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B9896AF-6807-49DB-BC84-421991727113}"/>
            </a:ext>
          </a:extLst>
        </xdr:cNvPr>
        <xdr:cNvSpPr txBox="1"/>
      </xdr:nvSpPr>
      <xdr:spPr bwMode="auto">
        <a:xfrm>
          <a:off x="939801" y="4851400"/>
          <a:ext cx="9581688" cy="33104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อสส.        อส.        ทบ.        คพ.      ออป.        ปม.      สป.ทส.       ทช.        สผ.        ทน.        ทธ.       อสพ.       สส.        อบก.      สพภ.       รวมทั้งสิ้น</a:t>
          </a:r>
          <a:b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</a:br>
          <a:endParaRPr lang="th-TH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0.73831</cdr:x>
      <cdr:y>0.11006</cdr:y>
    </cdr:from>
    <cdr:to>
      <cdr:x>0.73918</cdr:x>
      <cdr:y>0.81895</cdr:y>
    </cdr:to>
    <cdr:cxnSp macro="">
      <cdr:nvCxnSpPr>
        <cdr:cNvPr id="2" name="ตัวเชื่อมต่อตรง 1">
          <a:extLst xmlns:a="http://schemas.openxmlformats.org/drawingml/2006/main">
            <a:ext uri="{FF2B5EF4-FFF2-40B4-BE49-F238E27FC236}">
              <a16:creationId xmlns:a16="http://schemas.microsoft.com/office/drawing/2014/main" id="{C3AD6101-62D4-4A51-8295-4B83B6F1DFA3}"/>
            </a:ext>
          </a:extLst>
        </cdr:cNvPr>
        <cdr:cNvCxnSpPr/>
      </cdr:nvCxnSpPr>
      <cdr:spPr>
        <a:xfrm xmlns:a="http://schemas.openxmlformats.org/drawingml/2006/main" rot="5400000">
          <a:off x="7383236" y="2046801"/>
          <a:ext cx="3131705" cy="1053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 cap="flat" cmpd="sng" algn="ctr">
          <a:solidFill>
            <a:srgbClr val="FF0000"/>
          </a:solidFill>
          <a:prstDash val="dash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57149</xdr:rowOff>
    </xdr:from>
    <xdr:to>
      <xdr:col>18</xdr:col>
      <xdr:colOff>394855</xdr:colOff>
      <xdr:row>17</xdr:row>
      <xdr:rowOff>310514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ABE466F2-13A0-40C2-A72A-9500A2F96074}"/>
            </a:ext>
          </a:extLst>
        </xdr:cNvPr>
        <xdr:cNvGrpSpPr/>
      </xdr:nvGrpSpPr>
      <xdr:grpSpPr>
        <a:xfrm>
          <a:off x="66675" y="1174749"/>
          <a:ext cx="11631180" cy="4761865"/>
          <a:chOff x="66675" y="1097572"/>
          <a:chExt cx="10886276" cy="4925889"/>
        </a:xfrm>
      </xdr:grpSpPr>
      <xdr:graphicFrame macro="">
        <xdr:nvGraphicFramePr>
          <xdr:cNvPr id="15" name="แผนภูมิ 2">
            <a:extLst>
              <a:ext uri="{FF2B5EF4-FFF2-40B4-BE49-F238E27FC236}">
                <a16:creationId xmlns:a16="http://schemas.microsoft.com/office/drawing/2014/main" id="{EC8027F2-86F7-4612-99FA-CEFA6A1B3A99}"/>
              </a:ext>
            </a:extLst>
          </xdr:cNvPr>
          <xdr:cNvGraphicFramePr/>
        </xdr:nvGraphicFramePr>
        <xdr:xfrm>
          <a:off x="66675" y="1097572"/>
          <a:ext cx="10886276" cy="492588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16" name="ตัวเชื่อมต่อตรง 8">
            <a:extLst>
              <a:ext uri="{FF2B5EF4-FFF2-40B4-BE49-F238E27FC236}">
                <a16:creationId xmlns:a16="http://schemas.microsoft.com/office/drawing/2014/main" id="{2BB7C30C-6BCB-4EBD-A524-B17D048EA14C}"/>
              </a:ext>
            </a:extLst>
          </xdr:cNvPr>
          <xdr:cNvCxnSpPr/>
        </xdr:nvCxnSpPr>
        <xdr:spPr>
          <a:xfrm flipH="1">
            <a:off x="7884084" y="2079224"/>
            <a:ext cx="15028" cy="3082468"/>
          </a:xfrm>
          <a:prstGeom prst="line">
            <a:avLst/>
          </a:prstGeom>
          <a:noFill/>
          <a:ln w="19050" cap="flat" cmpd="sng" algn="ctr">
            <a:solidFill>
              <a:srgbClr val="FF0000"/>
            </a:solidFill>
            <a:prstDash val="dash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Arrow Connector 9">
            <a:extLst>
              <a:ext uri="{FF2B5EF4-FFF2-40B4-BE49-F238E27FC236}">
                <a16:creationId xmlns:a16="http://schemas.microsoft.com/office/drawing/2014/main" id="{3844CC1E-E20B-4D5C-8B5F-DF2810DFA1FC}"/>
              </a:ext>
            </a:extLst>
          </xdr:cNvPr>
          <xdr:cNvCxnSpPr/>
        </xdr:nvCxnSpPr>
        <xdr:spPr bwMode="auto">
          <a:xfrm flipV="1">
            <a:off x="874290" y="2414459"/>
            <a:ext cx="7576038" cy="7330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Straight Arrow Connector 9">
            <a:extLst>
              <a:ext uri="{FF2B5EF4-FFF2-40B4-BE49-F238E27FC236}">
                <a16:creationId xmlns:a16="http://schemas.microsoft.com/office/drawing/2014/main" id="{76C98C9A-9EDB-401D-9594-9FD1EE43F5C7}"/>
              </a:ext>
            </a:extLst>
          </xdr:cNvPr>
          <xdr:cNvCxnSpPr/>
        </xdr:nvCxnSpPr>
        <xdr:spPr bwMode="auto">
          <a:xfrm flipV="1">
            <a:off x="901933" y="2720804"/>
            <a:ext cx="7561385" cy="7331"/>
          </a:xfrm>
          <a:prstGeom prst="straightConnector1">
            <a:avLst/>
          </a:prstGeom>
          <a:ln w="12700">
            <a:solidFill>
              <a:schemeClr val="tx1"/>
            </a:solidFill>
            <a:prstDash val="dash"/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Arrow Connector 10">
            <a:extLst>
              <a:ext uri="{FF2B5EF4-FFF2-40B4-BE49-F238E27FC236}">
                <a16:creationId xmlns:a16="http://schemas.microsoft.com/office/drawing/2014/main" id="{46A9C319-3722-4933-92CC-5A29C802CA11}"/>
              </a:ext>
            </a:extLst>
          </xdr:cNvPr>
          <xdr:cNvCxnSpPr/>
        </xdr:nvCxnSpPr>
        <xdr:spPr bwMode="auto">
          <a:xfrm>
            <a:off x="873453" y="2023158"/>
            <a:ext cx="7546731" cy="7322"/>
          </a:xfrm>
          <a:prstGeom prst="straightConnector1">
            <a:avLst/>
          </a:prstGeom>
          <a:ln w="12700">
            <a:solidFill>
              <a:srgbClr val="FF0000"/>
            </a:solidFill>
            <a:headEnd type="none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843915</xdr:colOff>
      <xdr:row>15</xdr:row>
      <xdr:rowOff>217169</xdr:rowOff>
    </xdr:from>
    <xdr:to>
      <xdr:col>15</xdr:col>
      <xdr:colOff>321483</xdr:colOff>
      <xdr:row>16</xdr:row>
      <xdr:rowOff>235794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6742755-7836-4B25-9442-C8DD2FFD08B0}"/>
            </a:ext>
          </a:extLst>
        </xdr:cNvPr>
        <xdr:cNvSpPr txBox="1"/>
      </xdr:nvSpPr>
      <xdr:spPr bwMode="auto">
        <a:xfrm>
          <a:off x="843915" y="5147309"/>
          <a:ext cx="9581688" cy="33104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อบก.      สพภ.     ออป.      ทบ.        ปม.      อส.       สส.       ทช.        ทน.      อสส.       ทธ.      สผ.      คพ.    สป.ทส.    อสพ.     รวมทั้งสิ้น </a:t>
          </a:r>
          <a:b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</a:br>
          <a:endParaRPr lang="th-TH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0.09028</cdr:x>
      <cdr:y>0.00395</cdr:y>
    </cdr:from>
    <cdr:to>
      <cdr:x>0.87226</cdr:x>
      <cdr:y>0.06872</cdr:y>
    </cdr:to>
    <cdr:sp macro="" textlink="">
      <cdr:nvSpPr>
        <cdr:cNvPr id="2" name="TextBox 15"/>
        <cdr:cNvSpPr txBox="1"/>
      </cdr:nvSpPr>
      <cdr:spPr bwMode="auto">
        <a:xfrm xmlns:a="http://schemas.openxmlformats.org/drawingml/2006/main">
          <a:off x="1000720" y="19369"/>
          <a:ext cx="8667956" cy="31745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ผลการเบิกจ่ายงบประมาณ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ปี 2564 กระทรวงทรัพยากรธรรมชาติและสิ่งแวดล้อม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(รายจ่ายลงทุน)</a:t>
          </a:r>
          <a:br>
            <a:rPr lang="th-TH" sz="1500" b="1" baseline="0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</a:br>
          <a:endParaRPr lang="th-TH" sz="1500" b="1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0.7773</cdr:x>
      <cdr:y>0.29626</cdr:y>
    </cdr:from>
    <cdr:to>
      <cdr:x>0.96927</cdr:x>
      <cdr:y>0.33823</cdr:y>
    </cdr:to>
    <cdr:sp macro="" textlink="">
      <cdr:nvSpPr>
        <cdr:cNvPr id="3" name="TextBox 6">
          <a:extLst xmlns:a="http://schemas.openxmlformats.org/drawingml/2006/main">
            <a:ext uri="{FF2B5EF4-FFF2-40B4-BE49-F238E27FC236}">
              <a16:creationId xmlns:a16="http://schemas.microsoft.com/office/drawing/2014/main" id="{C8D88327-FF1F-4F48-A69B-09755BEF3A71}"/>
            </a:ext>
          </a:extLst>
        </cdr:cNvPr>
        <cdr:cNvSpPr txBox="1"/>
      </cdr:nvSpPr>
      <cdr:spPr bwMode="auto">
        <a:xfrm xmlns:a="http://schemas.openxmlformats.org/drawingml/2006/main">
          <a:off x="9835624" y="1447616"/>
          <a:ext cx="2429098" cy="20507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เดือน ก.ค. </a:t>
          </a:r>
          <a:r>
            <a:rPr lang="en-US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76</a:t>
          </a:r>
          <a:r>
            <a:rPr lang="en-US" sz="1400" b="1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0.77726</cdr:x>
      <cdr:y>0.23345</cdr:y>
    </cdr:from>
    <cdr:to>
      <cdr:x>0.97013</cdr:x>
      <cdr:y>0.27182</cdr:y>
    </cdr:to>
    <cdr:sp macro="" textlink="">
      <cdr:nvSpPr>
        <cdr:cNvPr id="5" name="TextBox 7">
          <a:extLst xmlns:a="http://schemas.openxmlformats.org/drawingml/2006/main">
            <a:ext uri="{FF2B5EF4-FFF2-40B4-BE49-F238E27FC236}">
              <a16:creationId xmlns:a16="http://schemas.microsoft.com/office/drawing/2014/main" id="{BC1E72C8-1F09-4FB7-855E-40BDBC673244}"/>
            </a:ext>
          </a:extLst>
        </cdr:cNvPr>
        <cdr:cNvSpPr txBox="1"/>
      </cdr:nvSpPr>
      <cdr:spPr bwMode="auto">
        <a:xfrm xmlns:a="http://schemas.openxmlformats.org/drawingml/2006/main">
          <a:off x="9835074" y="1140735"/>
          <a:ext cx="2440486" cy="18748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 ส.ค.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88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0.77496</cdr:x>
      <cdr:y>0.15255</cdr:y>
    </cdr:from>
    <cdr:to>
      <cdr:x>0.97967</cdr:x>
      <cdr:y>0.20717</cdr:y>
    </cdr:to>
    <cdr:sp macro="" textlink="">
      <cdr:nvSpPr>
        <cdr:cNvPr id="6" name="TextBox 8">
          <a:extLst xmlns:a="http://schemas.openxmlformats.org/drawingml/2006/main">
            <a:ext uri="{FF2B5EF4-FFF2-40B4-BE49-F238E27FC236}">
              <a16:creationId xmlns:a16="http://schemas.microsoft.com/office/drawing/2014/main" id="{AFBE9AB8-A1B2-43B1-9713-D52F0C37480C}"/>
            </a:ext>
          </a:extLst>
        </cdr:cNvPr>
        <cdr:cNvSpPr txBox="1"/>
      </cdr:nvSpPr>
      <cdr:spPr bwMode="auto">
        <a:xfrm xmlns:a="http://schemas.openxmlformats.org/drawingml/2006/main">
          <a:off x="9805936" y="745402"/>
          <a:ext cx="2590304" cy="26689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เป้าหมาย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ไตรมาสที่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4 ก.ย.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4 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= </a:t>
          </a:r>
          <a:r>
            <a:rPr lang="th-TH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100</a:t>
          </a:r>
          <a:r>
            <a:rPr lang="en-US" sz="1400" b="1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%</a:t>
          </a:r>
          <a:endParaRPr lang="th-TH" sz="14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86;&#3657;&#3629;&#3617;&#3641;&#3621;&#3594;&#3640;&#3604;&#3607;&#3637;&#3656;%203%20&#3612;&#3621;&#3585;&#3634;&#3619;&#3648;&#3610;&#3636;&#3585;&#3592;&#3656;&#3634;&#3618;%20&#3603;%20&#3626;&#3636;&#3657;&#3609;&#3652;&#3605;&#3619;&#3617;&#3634;&#3626;%204%20&#3585;&#3636;&#3658;&#3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าพรวม"/>
      <sheetName val="สรุปงบ ทส."/>
      <sheetName val="กราฟ %เบิกจ่าย (ภาพรวม) "/>
      <sheetName val="ภาพรวม 1+2"/>
      <sheetName val="กราฟ %เบิกจ่าย (ประจำ)  "/>
      <sheetName val="งบประจำ1"/>
      <sheetName val="กราฟ %เบิกจ่าย (ลงทุน)"/>
      <sheetName val="งบลงทุน2"/>
      <sheetName val="งบประจำ"/>
      <sheetName val="งบลงทุน"/>
      <sheetName val="ตาราง"/>
      <sheetName val="รัฐวิสาหกิจ"/>
      <sheetName val="องค์การมหาชน"/>
      <sheetName val="กราฟจัดสรร"/>
      <sheetName val="เป้าหมาย"/>
      <sheetName val="Sheet2 (2)"/>
      <sheetName val="Sheet2"/>
    </sheetNames>
    <sheetDataSet>
      <sheetData sheetId="0">
        <row r="13">
          <cell r="F13">
            <v>2026.615</v>
          </cell>
          <cell r="K13">
            <v>1997.6127549999999</v>
          </cell>
        </row>
        <row r="14">
          <cell r="F14">
            <v>473.0498</v>
          </cell>
          <cell r="K14">
            <v>468.93615999999997</v>
          </cell>
        </row>
        <row r="15">
          <cell r="F15">
            <v>1553.5652</v>
          </cell>
          <cell r="K15">
            <v>1528.6765949999999</v>
          </cell>
        </row>
        <row r="16">
          <cell r="F16">
            <v>5148.8922999999995</v>
          </cell>
          <cell r="K16">
            <v>4893.2142670000003</v>
          </cell>
        </row>
        <row r="17">
          <cell r="F17">
            <v>3425.77342</v>
          </cell>
          <cell r="K17">
            <v>3355.9764180000002</v>
          </cell>
        </row>
        <row r="18">
          <cell r="F18">
            <v>1723.11888</v>
          </cell>
          <cell r="K18">
            <v>1537.2378490000001</v>
          </cell>
        </row>
        <row r="19">
          <cell r="F19">
            <v>10916.1423</v>
          </cell>
          <cell r="K19">
            <v>10357.558003999999</v>
          </cell>
        </row>
        <row r="20">
          <cell r="F20">
            <v>8357.7437109999992</v>
          </cell>
          <cell r="K20">
            <v>8305.2721739999997</v>
          </cell>
        </row>
        <row r="21">
          <cell r="F21">
            <v>2558.3985889999999</v>
          </cell>
          <cell r="K21">
            <v>2052.2858299999998</v>
          </cell>
        </row>
        <row r="22">
          <cell r="F22">
            <v>553.69084899999996</v>
          </cell>
          <cell r="K22">
            <v>496.73393299999998</v>
          </cell>
        </row>
        <row r="23">
          <cell r="F23">
            <v>510.01934899999998</v>
          </cell>
          <cell r="K23">
            <v>467.09647899999999</v>
          </cell>
        </row>
        <row r="24">
          <cell r="F24">
            <v>43.671500000000002</v>
          </cell>
          <cell r="K24">
            <v>29.637454000000002</v>
          </cell>
          <cell r="L24">
            <v>0.67864520339351753</v>
          </cell>
        </row>
        <row r="25">
          <cell r="F25">
            <v>1455.841602</v>
          </cell>
          <cell r="K25">
            <v>1242.062936</v>
          </cell>
        </row>
        <row r="26">
          <cell r="F26">
            <v>875.62222699999995</v>
          </cell>
          <cell r="K26">
            <v>855.38102100000003</v>
          </cell>
        </row>
        <row r="27">
          <cell r="F27">
            <v>580.21937500000001</v>
          </cell>
          <cell r="K27">
            <v>386.681915</v>
          </cell>
        </row>
        <row r="28">
          <cell r="F28">
            <v>1697.06708</v>
          </cell>
          <cell r="K28">
            <v>1370.2617750000002</v>
          </cell>
        </row>
        <row r="29">
          <cell r="F29">
            <v>1312.4301210000001</v>
          </cell>
          <cell r="K29">
            <v>1281.2297430000001</v>
          </cell>
        </row>
        <row r="30">
          <cell r="F30">
            <v>384.63695899999999</v>
          </cell>
          <cell r="K30">
            <v>89.032032000000001</v>
          </cell>
        </row>
        <row r="31">
          <cell r="F31">
            <v>582.33139399999993</v>
          </cell>
          <cell r="K31">
            <v>462.67897500000004</v>
          </cell>
        </row>
        <row r="32">
          <cell r="F32">
            <v>419.82131399999997</v>
          </cell>
          <cell r="K32">
            <v>393.10840100000001</v>
          </cell>
        </row>
        <row r="33">
          <cell r="F33">
            <v>162.51007999999999</v>
          </cell>
          <cell r="K33">
            <v>69.570573999999993</v>
          </cell>
        </row>
        <row r="34">
          <cell r="F34">
            <v>4927.7767249999997</v>
          </cell>
          <cell r="K34">
            <v>3339.1773240000002</v>
          </cell>
        </row>
        <row r="35">
          <cell r="F35">
            <v>971.81623400000001</v>
          </cell>
          <cell r="K35">
            <v>913.245812</v>
          </cell>
        </row>
        <row r="36">
          <cell r="F36">
            <v>3955.9604909999998</v>
          </cell>
          <cell r="K36">
            <v>2425.9315120000001</v>
          </cell>
        </row>
        <row r="37">
          <cell r="F37">
            <v>634.31690000000003</v>
          </cell>
          <cell r="K37">
            <v>416.09181899999999</v>
          </cell>
        </row>
        <row r="38">
          <cell r="F38">
            <v>356.27222899999998</v>
          </cell>
          <cell r="K38">
            <v>350.322789</v>
          </cell>
        </row>
        <row r="39">
          <cell r="F39">
            <v>278.04467099999999</v>
          </cell>
          <cell r="K39">
            <v>65.769030000000001</v>
          </cell>
        </row>
        <row r="40">
          <cell r="F40">
            <v>1169.4280639999999</v>
          </cell>
          <cell r="K40">
            <v>601.74795499999993</v>
          </cell>
        </row>
        <row r="41">
          <cell r="F41">
            <v>426.14837</v>
          </cell>
          <cell r="K41">
            <v>413.49982999999997</v>
          </cell>
        </row>
        <row r="42">
          <cell r="F42">
            <v>743.27969399999995</v>
          </cell>
          <cell r="K42">
            <v>188.24812499999999</v>
          </cell>
        </row>
        <row r="44">
          <cell r="F44">
            <v>239.15209999999999</v>
          </cell>
          <cell r="K44">
            <v>236.835589</v>
          </cell>
        </row>
        <row r="45">
          <cell r="F45">
            <v>117.45728699999999</v>
          </cell>
          <cell r="K45">
            <v>115.173551</v>
          </cell>
        </row>
        <row r="46">
          <cell r="F46">
            <v>121.694813</v>
          </cell>
          <cell r="K46">
            <v>121.662038</v>
          </cell>
        </row>
        <row r="47">
          <cell r="F47">
            <v>160.1806</v>
          </cell>
          <cell r="K47">
            <v>149.71880300000001</v>
          </cell>
        </row>
        <row r="48">
          <cell r="F48">
            <v>160.1806</v>
          </cell>
          <cell r="K48">
            <v>149.71880300000001</v>
          </cell>
        </row>
        <row r="49">
          <cell r="F49">
            <v>0</v>
          </cell>
          <cell r="K49">
            <v>0</v>
          </cell>
        </row>
        <row r="50">
          <cell r="F50">
            <v>806.31299999999999</v>
          </cell>
          <cell r="K50">
            <v>640.08248000000003</v>
          </cell>
        </row>
        <row r="51">
          <cell r="F51">
            <v>491.6703</v>
          </cell>
          <cell r="K51">
            <v>491.6703</v>
          </cell>
        </row>
        <row r="52">
          <cell r="F52">
            <v>314.64269999999999</v>
          </cell>
          <cell r="K52">
            <v>148.41218000000001</v>
          </cell>
        </row>
        <row r="54">
          <cell r="F54">
            <v>141.0907</v>
          </cell>
          <cell r="K54">
            <v>124.238587</v>
          </cell>
        </row>
        <row r="55">
          <cell r="F55">
            <v>139.6208</v>
          </cell>
          <cell r="K55">
            <v>122.768687</v>
          </cell>
        </row>
        <row r="56">
          <cell r="F56">
            <v>1.4699</v>
          </cell>
          <cell r="K56">
            <v>1.4699</v>
          </cell>
        </row>
        <row r="57">
          <cell r="F57">
            <v>157.03880000000001</v>
          </cell>
          <cell r="K57">
            <v>120.57299400000001</v>
          </cell>
        </row>
        <row r="58">
          <cell r="F58">
            <v>153.76900000000001</v>
          </cell>
          <cell r="K58">
            <v>117.303194</v>
          </cell>
        </row>
        <row r="59">
          <cell r="F59">
            <v>3.2698</v>
          </cell>
          <cell r="K59">
            <v>3.2698</v>
          </cell>
        </row>
        <row r="60">
          <cell r="F60">
            <v>30615.877414000002</v>
          </cell>
        </row>
      </sheetData>
      <sheetData sheetId="1"/>
      <sheetData sheetId="2">
        <row r="19">
          <cell r="C19" t="str">
            <v>ออป.</v>
          </cell>
          <cell r="D19" t="str">
            <v>ทบ.</v>
          </cell>
          <cell r="E19" t="str">
            <v>ปม.</v>
          </cell>
          <cell r="F19" t="str">
            <v>อส.</v>
          </cell>
          <cell r="G19" t="str">
            <v>อสพ.</v>
          </cell>
          <cell r="H19" t="str">
            <v>สส.</v>
          </cell>
          <cell r="I19" t="str">
            <v>อบก.</v>
          </cell>
          <cell r="J19" t="str">
            <v>ทช.</v>
          </cell>
          <cell r="K19" t="str">
            <v>สป.ทส.</v>
          </cell>
          <cell r="L19" t="str">
            <v>ทธ.</v>
          </cell>
          <cell r="M19" t="str">
            <v>อสส.</v>
          </cell>
          <cell r="N19" t="str">
            <v>สพภ.</v>
          </cell>
          <cell r="O19" t="str">
            <v>ทน.</v>
          </cell>
          <cell r="P19" t="str">
            <v>คพ.</v>
          </cell>
          <cell r="Q19" t="str">
            <v>สผ.</v>
          </cell>
          <cell r="R19" t="str">
            <v>รวมทั้งสิ้น</v>
          </cell>
        </row>
        <row r="23">
          <cell r="A23" t="str">
            <v>ผลเบิกจ่าย</v>
          </cell>
        </row>
        <row r="24">
          <cell r="C24">
            <v>0.99031364976514946</v>
          </cell>
          <cell r="D24">
            <v>0.9856893169151516</v>
          </cell>
          <cell r="E24">
            <v>0.95034309942742456</v>
          </cell>
          <cell r="F24">
            <v>0.94882951498351198</v>
          </cell>
          <cell r="G24">
            <v>0.93468749024538555</v>
          </cell>
          <cell r="H24">
            <v>0.89713227859397049</v>
          </cell>
          <cell r="I24">
            <v>0.88055830044078032</v>
          </cell>
          <cell r="J24">
            <v>0.85315801821687476</v>
          </cell>
          <cell r="K24">
            <v>0.8074293533523732</v>
          </cell>
          <cell r="L24">
            <v>0.7945286477204766</v>
          </cell>
          <cell r="M24">
            <v>0.79383872019922785</v>
          </cell>
          <cell r="N24">
            <v>0.76779110640172998</v>
          </cell>
          <cell r="O24">
            <v>0.67762350251370218</v>
          </cell>
          <cell r="P24">
            <v>0.65596836376265544</v>
          </cell>
          <cell r="Q24">
            <v>0.51456602891992842</v>
          </cell>
          <cell r="R24">
            <v>0.86388470395121231</v>
          </cell>
        </row>
      </sheetData>
      <sheetData sheetId="3"/>
      <sheetData sheetId="4">
        <row r="19">
          <cell r="C19" t="str">
            <v>อสส.</v>
          </cell>
          <cell r="D19" t="str">
            <v>อส.</v>
          </cell>
          <cell r="E19" t="str">
            <v>ทบ.</v>
          </cell>
          <cell r="F19" t="str">
            <v>คพ.</v>
          </cell>
          <cell r="G19" t="str">
            <v>ออป.</v>
          </cell>
          <cell r="H19" t="str">
            <v>ปม.</v>
          </cell>
          <cell r="I19" t="str">
            <v>สป.ทส.</v>
          </cell>
          <cell r="J19" t="str">
            <v>ทช.</v>
          </cell>
          <cell r="K19" t="str">
            <v>สผ.</v>
          </cell>
          <cell r="L19" t="str">
            <v>ทน.</v>
          </cell>
          <cell r="M19" t="str">
            <v>ทธ.</v>
          </cell>
          <cell r="N19" t="str">
            <v>อสพ.</v>
          </cell>
          <cell r="O19" t="str">
            <v>สส.</v>
          </cell>
          <cell r="P19" t="str">
            <v>อบก.</v>
          </cell>
          <cell r="Q19" t="str">
            <v>สพภ.</v>
          </cell>
          <cell r="R19" t="str">
            <v>รวมทั้งสิ้น</v>
          </cell>
        </row>
        <row r="20">
          <cell r="C20">
            <v>491.6703</v>
          </cell>
          <cell r="D20">
            <v>8357.7437109999992</v>
          </cell>
          <cell r="E20">
            <v>473.0498</v>
          </cell>
          <cell r="F20">
            <v>356.27222899999998</v>
          </cell>
          <cell r="G20">
            <v>117.45728699999999</v>
          </cell>
          <cell r="H20">
            <v>3425.77342</v>
          </cell>
          <cell r="I20">
            <v>1312.4301210000001</v>
          </cell>
          <cell r="J20">
            <v>875.62222699999995</v>
          </cell>
          <cell r="K20">
            <v>426.14837</v>
          </cell>
          <cell r="L20">
            <v>971.81623400000001</v>
          </cell>
          <cell r="M20">
            <v>419.82131399999997</v>
          </cell>
          <cell r="N20">
            <v>160.1806</v>
          </cell>
          <cell r="O20">
            <v>510.01934899999998</v>
          </cell>
          <cell r="P20">
            <v>139.6208</v>
          </cell>
          <cell r="Q20">
            <v>153.76900000000001</v>
          </cell>
          <cell r="R20">
            <v>18191.394762</v>
          </cell>
        </row>
        <row r="22">
          <cell r="A22" t="str">
            <v>ผลเบิกจ่าย</v>
          </cell>
        </row>
        <row r="23">
          <cell r="C23">
            <v>1</v>
          </cell>
          <cell r="D23">
            <v>0.99372180593059589</v>
          </cell>
          <cell r="E23">
            <v>0.99130400224246995</v>
          </cell>
          <cell r="F23">
            <v>0.98330085952335067</v>
          </cell>
          <cell r="G23">
            <v>0.98055688107286187</v>
          </cell>
          <cell r="H23">
            <v>0.9796259140804473</v>
          </cell>
          <cell r="I23">
            <v>0.97622701772782616</v>
          </cell>
          <cell r="J23">
            <v>0.97688363157551517</v>
          </cell>
          <cell r="K23">
            <v>0.97031892906219486</v>
          </cell>
          <cell r="L23">
            <v>0.93973096975451431</v>
          </cell>
          <cell r="M23">
            <v>0.9363707555829337</v>
          </cell>
          <cell r="N23">
            <v>0.93468749024538555</v>
          </cell>
          <cell r="O23">
            <v>0.9158407027416523</v>
          </cell>
          <cell r="P23">
            <v>0.879300841994889</v>
          </cell>
          <cell r="Q23">
            <v>0.76285333194597094</v>
          </cell>
          <cell r="R23">
            <v>0.9785232850415565</v>
          </cell>
        </row>
      </sheetData>
      <sheetData sheetId="5"/>
      <sheetData sheetId="6">
        <row r="20">
          <cell r="C20" t="str">
            <v>อบก.</v>
          </cell>
          <cell r="D20" t="str">
            <v>สพภ.</v>
          </cell>
          <cell r="E20" t="str">
            <v>ออป.</v>
          </cell>
          <cell r="F20" t="str">
            <v>ทบ.</v>
          </cell>
          <cell r="G20" t="str">
            <v>ปม.</v>
          </cell>
          <cell r="H20" t="str">
            <v>อส.</v>
          </cell>
          <cell r="I20" t="str">
            <v>สส.</v>
          </cell>
          <cell r="J20" t="str">
            <v>ทช.</v>
          </cell>
          <cell r="K20" t="str">
            <v>ทน.</v>
          </cell>
          <cell r="L20" t="str">
            <v>อสส.</v>
          </cell>
          <cell r="M20" t="str">
            <v>ทธ.</v>
          </cell>
          <cell r="N20" t="str">
            <v>สผ.</v>
          </cell>
          <cell r="O20" t="str">
            <v>คพ.</v>
          </cell>
          <cell r="P20" t="str">
            <v>สป.ทส.</v>
          </cell>
          <cell r="Q20" t="str">
            <v>อจน.</v>
          </cell>
          <cell r="R20" t="str">
            <v>อสพ.</v>
          </cell>
          <cell r="S20" t="str">
            <v>รวมทั้งสิ้น</v>
          </cell>
        </row>
        <row r="21">
          <cell r="C21">
            <v>1.4699</v>
          </cell>
          <cell r="D21">
            <v>3.2698</v>
          </cell>
          <cell r="E21">
            <v>121.694813</v>
          </cell>
          <cell r="F21">
            <v>1553.5652</v>
          </cell>
          <cell r="G21">
            <v>1723.11888</v>
          </cell>
          <cell r="H21">
            <v>2558.3985889999999</v>
          </cell>
          <cell r="I21">
            <v>43.671500000000002</v>
          </cell>
          <cell r="J21">
            <v>580.21937500000001</v>
          </cell>
          <cell r="K21">
            <v>3955.9604909999998</v>
          </cell>
          <cell r="L21">
            <v>314.64269999999999</v>
          </cell>
          <cell r="M21">
            <v>162.51007999999999</v>
          </cell>
          <cell r="N21">
            <v>743.27969399999995</v>
          </cell>
          <cell r="O21">
            <v>278.04467099999999</v>
          </cell>
          <cell r="P21">
            <v>384.63695899999999</v>
          </cell>
          <cell r="Q21" t="e">
            <v>#REF!</v>
          </cell>
          <cell r="R21">
            <v>0</v>
          </cell>
          <cell r="S21">
            <v>12424.482652000001</v>
          </cell>
        </row>
        <row r="23">
          <cell r="A23" t="str">
            <v>ผลเบิกจ่าย</v>
          </cell>
        </row>
        <row r="24">
          <cell r="C24">
            <v>1</v>
          </cell>
          <cell r="D24">
            <v>1</v>
          </cell>
          <cell r="E24">
            <v>0.99973067874306198</v>
          </cell>
          <cell r="F24">
            <v>0.98397968427717097</v>
          </cell>
          <cell r="G24">
            <v>0.89212524268784066</v>
          </cell>
          <cell r="H24">
            <v>0.80217595445210743</v>
          </cell>
          <cell r="I24">
            <v>0.67864520339351753</v>
          </cell>
          <cell r="J24">
            <v>0.66644088712135818</v>
          </cell>
          <cell r="K24">
            <v>0.6132345147326701</v>
          </cell>
          <cell r="L24">
            <v>0.47168480311159294</v>
          </cell>
          <cell r="M24">
            <v>0.42810005385512084</v>
          </cell>
          <cell r="N24">
            <v>0.25326687452866159</v>
          </cell>
          <cell r="O24">
            <v>0.23654123549089709</v>
          </cell>
          <cell r="P24">
            <v>0.23147029924391641</v>
          </cell>
          <cell r="Q24" t="e">
            <v>#REF!</v>
          </cell>
          <cell r="R24">
            <v>0</v>
          </cell>
          <cell r="S24">
            <v>0.69603580899265283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9C88-D0AD-48B9-BF87-635FAEF84D6C}">
  <dimension ref="A1:V32"/>
  <sheetViews>
    <sheetView view="pageBreakPreview" zoomScale="70" zoomScaleNormal="100" zoomScaleSheetLayoutView="70" workbookViewId="0">
      <selection activeCell="U9" sqref="U9"/>
    </sheetView>
  </sheetViews>
  <sheetFormatPr defaultRowHeight="24.6"/>
  <cols>
    <col min="1" max="1" width="20.88671875" style="4" customWidth="1"/>
    <col min="2" max="2" width="9.88671875" style="4" customWidth="1"/>
    <col min="3" max="3" width="9.109375" style="1" customWidth="1"/>
    <col min="4" max="4" width="9.88671875" style="6" customWidth="1"/>
    <col min="5" max="5" width="10" style="6" bestFit="1" customWidth="1"/>
    <col min="6" max="6" width="11" style="6" customWidth="1"/>
    <col min="7" max="8" width="9.5546875" style="1" customWidth="1"/>
    <col min="9" max="9" width="9.6640625" style="7" customWidth="1"/>
    <col min="10" max="10" width="10.109375" style="6" customWidth="1"/>
    <col min="11" max="11" width="10" style="7" bestFit="1" customWidth="1"/>
    <col min="12" max="12" width="10.44140625" style="6" customWidth="1"/>
    <col min="13" max="13" width="9.5546875" style="1" customWidth="1"/>
    <col min="14" max="14" width="9.44140625" style="1" customWidth="1"/>
    <col min="15" max="15" width="9.6640625" style="4" customWidth="1"/>
    <col min="16" max="16" width="8.6640625" style="1" customWidth="1"/>
    <col min="17" max="17" width="10" style="6" bestFit="1" customWidth="1"/>
    <col min="18" max="18" width="11.109375" style="1" customWidth="1"/>
    <col min="19" max="19" width="8.5546875" style="1" customWidth="1"/>
    <col min="20" max="22" width="9" style="1" customWidth="1"/>
  </cols>
  <sheetData>
    <row r="1" spans="1:22" ht="3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2" ht="30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22" s="3" customFormat="1">
      <c r="A3" s="2"/>
      <c r="B3" s="2"/>
      <c r="O3" s="4" t="s">
        <v>33</v>
      </c>
      <c r="U3" s="5"/>
      <c r="V3" s="5"/>
    </row>
    <row r="4" spans="1:22">
      <c r="D4" s="1"/>
      <c r="H4" s="7"/>
      <c r="I4" s="6"/>
      <c r="J4" s="7"/>
      <c r="N4" s="6"/>
      <c r="O4" s="6"/>
      <c r="Q4" s="4"/>
    </row>
    <row r="17" spans="1:19" s="1" customForma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N17" s="8"/>
      <c r="O17" s="8"/>
      <c r="P17" s="8"/>
      <c r="Q17" s="8"/>
    </row>
    <row r="18" spans="1:19" s="1" customFormat="1" ht="22.8">
      <c r="A18" s="60" t="s">
        <v>2</v>
      </c>
      <c r="B18" s="60"/>
      <c r="C18" s="10">
        <v>1</v>
      </c>
      <c r="D18" s="10">
        <v>2</v>
      </c>
      <c r="E18" s="10">
        <v>3</v>
      </c>
      <c r="F18" s="10">
        <v>4</v>
      </c>
      <c r="G18" s="10">
        <v>5</v>
      </c>
      <c r="H18" s="10">
        <v>6</v>
      </c>
      <c r="I18" s="10">
        <v>7</v>
      </c>
      <c r="J18" s="10">
        <v>8</v>
      </c>
      <c r="K18" s="10">
        <v>9</v>
      </c>
      <c r="L18" s="10">
        <v>10</v>
      </c>
      <c r="M18" s="9">
        <v>11</v>
      </c>
      <c r="N18" s="10">
        <v>12</v>
      </c>
      <c r="O18" s="10">
        <v>13</v>
      </c>
      <c r="P18" s="10">
        <v>14</v>
      </c>
      <c r="Q18" s="10">
        <v>15</v>
      </c>
      <c r="R18" s="11"/>
    </row>
    <row r="19" spans="1:19" s="15" customFormat="1" ht="22.8">
      <c r="A19" s="61" t="s">
        <v>3</v>
      </c>
      <c r="B19" s="62"/>
      <c r="C19" s="12" t="s">
        <v>13</v>
      </c>
      <c r="D19" s="12" t="s">
        <v>5</v>
      </c>
      <c r="E19" s="9" t="s">
        <v>9</v>
      </c>
      <c r="F19" s="12" t="s">
        <v>6</v>
      </c>
      <c r="G19" s="9" t="s">
        <v>8</v>
      </c>
      <c r="H19" s="12" t="s">
        <v>11</v>
      </c>
      <c r="I19" s="9" t="s">
        <v>7</v>
      </c>
      <c r="J19" s="13" t="s">
        <v>12</v>
      </c>
      <c r="K19" s="12" t="s">
        <v>10</v>
      </c>
      <c r="L19" s="12" t="s">
        <v>14</v>
      </c>
      <c r="M19" s="12" t="s">
        <v>4</v>
      </c>
      <c r="N19" s="12" t="s">
        <v>17</v>
      </c>
      <c r="O19" s="12" t="s">
        <v>18</v>
      </c>
      <c r="P19" s="13" t="s">
        <v>15</v>
      </c>
      <c r="Q19" s="12" t="s">
        <v>16</v>
      </c>
      <c r="R19" s="14" t="s">
        <v>19</v>
      </c>
    </row>
    <row r="20" spans="1:19" s="15" customFormat="1" ht="22.8" hidden="1">
      <c r="A20" s="16" t="s">
        <v>20</v>
      </c>
      <c r="B20" s="17" t="s">
        <v>21</v>
      </c>
      <c r="C20" s="18" t="e">
        <f>SUM(#REF!)</f>
        <v>#REF!</v>
      </c>
      <c r="D20" s="18" t="e">
        <f>SUM(#REF!)</f>
        <v>#REF!</v>
      </c>
      <c r="E20" s="18" t="e">
        <f>SUM(#REF!)</f>
        <v>#REF!</v>
      </c>
      <c r="F20" s="18" t="e">
        <f>SUM(#REF!)</f>
        <v>#REF!</v>
      </c>
      <c r="G20" s="18" t="e">
        <f>SUM(#REF!)</f>
        <v>#REF!</v>
      </c>
      <c r="H20" s="18" t="e">
        <f>SUM(#REF!)</f>
        <v>#REF!</v>
      </c>
      <c r="I20" s="18" t="e">
        <f>SUM(#REF!)</f>
        <v>#REF!</v>
      </c>
      <c r="J20" s="18" t="e">
        <f>SUM(#REF!)</f>
        <v>#REF!</v>
      </c>
      <c r="K20" s="18" t="e">
        <f>SUM(#REF!)</f>
        <v>#REF!</v>
      </c>
      <c r="L20" s="18" t="e">
        <f>SUM(#REF!)</f>
        <v>#REF!</v>
      </c>
      <c r="M20" s="18" t="e">
        <f>SUM(#REF!)</f>
        <v>#REF!</v>
      </c>
      <c r="N20" s="18" t="e">
        <f>SUM(#REF!)</f>
        <v>#REF!</v>
      </c>
      <c r="O20" s="18" t="e">
        <f>SUM(#REF!)</f>
        <v>#REF!</v>
      </c>
      <c r="P20" s="18" t="e">
        <f>SUM(#REF!)</f>
        <v>#REF!</v>
      </c>
      <c r="Q20" s="18" t="e">
        <f>SUM(#REF!)</f>
        <v>#REF!</v>
      </c>
      <c r="R20" s="18" t="e">
        <f>SUM(#REF!)</f>
        <v>#REF!</v>
      </c>
    </row>
    <row r="21" spans="1:19" s="15" customFormat="1" ht="22.8" hidden="1">
      <c r="A21" s="19" t="s">
        <v>22</v>
      </c>
      <c r="B21" s="20" t="s">
        <v>23</v>
      </c>
      <c r="C21" s="21">
        <f>SUM([1]ภาพรวม!F44)</f>
        <v>239.15209999999999</v>
      </c>
      <c r="D21" s="21">
        <f>SUM([1]ภาพรวม!F13)</f>
        <v>2026.615</v>
      </c>
      <c r="E21" s="21">
        <f>SUM([1]ภาพรวม!F16)</f>
        <v>5148.8922999999995</v>
      </c>
      <c r="F21" s="21">
        <f>SUM([1]ภาพรวม!F19)</f>
        <v>10916.1423</v>
      </c>
      <c r="G21" s="21">
        <f>SUM([1]ภาพรวม!F47)</f>
        <v>160.1806</v>
      </c>
      <c r="H21" s="21">
        <f>SUM([1]ภาพรวม!F22)</f>
        <v>553.69084899999996</v>
      </c>
      <c r="I21" s="21">
        <f>SUM([1]ภาพรวม!F54)</f>
        <v>141.0907</v>
      </c>
      <c r="J21" s="21">
        <f>SUM([1]ภาพรวม!F25)</f>
        <v>1455.841602</v>
      </c>
      <c r="K21" s="21">
        <f>SUM([1]ภาพรวม!F28)</f>
        <v>1697.06708</v>
      </c>
      <c r="L21" s="21">
        <f>SUM([1]ภาพรวม!F31)</f>
        <v>582.33139399999993</v>
      </c>
      <c r="M21" s="21">
        <f>SUM([1]ภาพรวม!F50)</f>
        <v>806.31299999999999</v>
      </c>
      <c r="N21" s="21">
        <f>SUM([1]ภาพรวม!F57)</f>
        <v>157.03880000000001</v>
      </c>
      <c r="O21" s="21">
        <f>SUM([1]ภาพรวม!F34)</f>
        <v>4927.7767249999997</v>
      </c>
      <c r="P21" s="21">
        <f>SUM([1]ภาพรวม!F37)</f>
        <v>634.31690000000003</v>
      </c>
      <c r="Q21" s="21">
        <f>SUM([1]ภาพรวม!F40)</f>
        <v>1169.4280639999999</v>
      </c>
      <c r="R21" s="21">
        <f>SUM([1]ภาพรวม!F60)</f>
        <v>30615.877414000002</v>
      </c>
      <c r="S21" s="22"/>
    </row>
    <row r="22" spans="1:19" s="15" customFormat="1" ht="22.8">
      <c r="A22" s="19" t="s">
        <v>24</v>
      </c>
      <c r="B22" s="20" t="s">
        <v>23</v>
      </c>
      <c r="C22" s="21">
        <f>SUM([1]ภาพรวม!F44)</f>
        <v>239.15209999999999</v>
      </c>
      <c r="D22" s="21">
        <f>SUM([1]ภาพรวม!F13)</f>
        <v>2026.615</v>
      </c>
      <c r="E22" s="21">
        <f>SUM([1]ภาพรวม!F16)</f>
        <v>5148.8922999999995</v>
      </c>
      <c r="F22" s="21">
        <f>SUM([1]ภาพรวม!F19)</f>
        <v>10916.1423</v>
      </c>
      <c r="G22" s="21">
        <f>SUM([1]ภาพรวม!F47)</f>
        <v>160.1806</v>
      </c>
      <c r="H22" s="21">
        <f>SUM([1]ภาพรวม!F22)</f>
        <v>553.69084899999996</v>
      </c>
      <c r="I22" s="21">
        <f>SUM([1]ภาพรวม!F54)</f>
        <v>141.0907</v>
      </c>
      <c r="J22" s="21">
        <f>SUM([1]ภาพรวม!F25)</f>
        <v>1455.841602</v>
      </c>
      <c r="K22" s="21">
        <f>SUM([1]ภาพรวม!F28)</f>
        <v>1697.06708</v>
      </c>
      <c r="L22" s="21">
        <f>SUM([1]ภาพรวม!F31)</f>
        <v>582.33139399999993</v>
      </c>
      <c r="M22" s="21">
        <f>SUM([1]ภาพรวม!F50)</f>
        <v>806.31299999999999</v>
      </c>
      <c r="N22" s="21">
        <f>SUM([1]ภาพรวม!F57)</f>
        <v>157.03880000000001</v>
      </c>
      <c r="O22" s="21">
        <f>SUM([1]ภาพรวม!F34)</f>
        <v>4927.7767249999997</v>
      </c>
      <c r="P22" s="21">
        <f>SUM([1]ภาพรวม!F37)</f>
        <v>634.31690000000003</v>
      </c>
      <c r="Q22" s="21">
        <f>SUM([1]ภาพรวม!F40)</f>
        <v>1169.4280639999999</v>
      </c>
      <c r="R22" s="21">
        <f>SUM(G22+M22+Q22+C22+D22+N22+I22+O22+J22+F22+K22+E22+L22+H22+P22)</f>
        <v>30615.877413999999</v>
      </c>
      <c r="S22" s="22"/>
    </row>
    <row r="23" spans="1:19" s="23" customFormat="1" ht="22.8">
      <c r="A23" s="63" t="s">
        <v>25</v>
      </c>
      <c r="B23" s="58" t="s">
        <v>23</v>
      </c>
      <c r="C23" s="21">
        <f>SUM([1]ภาพรวม!K44)</f>
        <v>236.835589</v>
      </c>
      <c r="D23" s="21">
        <f>SUM([1]ภาพรวม!K13)</f>
        <v>1997.6127549999999</v>
      </c>
      <c r="E23" s="21">
        <f>SUM([1]ภาพรวม!K16)</f>
        <v>4893.2142670000003</v>
      </c>
      <c r="F23" s="21">
        <f>SUM([1]ภาพรวม!K19)</f>
        <v>10357.558003999999</v>
      </c>
      <c r="G23" s="21">
        <f>SUM([1]ภาพรวม!K47)</f>
        <v>149.71880300000001</v>
      </c>
      <c r="H23" s="21">
        <f>SUM([1]ภาพรวม!K22)</f>
        <v>496.73393299999998</v>
      </c>
      <c r="I23" s="21">
        <f>SUM([1]ภาพรวม!K54)</f>
        <v>124.238587</v>
      </c>
      <c r="J23" s="21">
        <f>SUM([1]ภาพรวม!K25)</f>
        <v>1242.062936</v>
      </c>
      <c r="K23" s="21">
        <f>SUM([1]ภาพรวม!K28)</f>
        <v>1370.2617750000002</v>
      </c>
      <c r="L23" s="21">
        <f>SUM([1]ภาพรวม!K31)</f>
        <v>462.67897500000004</v>
      </c>
      <c r="M23" s="21">
        <f>SUM([1]ภาพรวม!K50)</f>
        <v>640.08248000000003</v>
      </c>
      <c r="N23" s="21">
        <f>SUM([1]ภาพรวม!K57)</f>
        <v>120.57299400000001</v>
      </c>
      <c r="O23" s="21">
        <f>SUM([1]ภาพรวม!K34)</f>
        <v>3339.1773240000002</v>
      </c>
      <c r="P23" s="21">
        <f>SUM([1]ภาพรวม!K37)</f>
        <v>416.09181899999999</v>
      </c>
      <c r="Q23" s="21">
        <f>SUM([1]ภาพรวม!K40)</f>
        <v>601.74795499999993</v>
      </c>
      <c r="R23" s="21">
        <f>SUM(G23+M23+Q23+C23+D23+N23+I23+O23+J23+F23+K23+E23+L23+H23+P23)</f>
        <v>26448.588195999997</v>
      </c>
    </row>
    <row r="24" spans="1:19" s="23" customFormat="1" ht="22.8">
      <c r="A24" s="64"/>
      <c r="B24" s="58" t="s">
        <v>21</v>
      </c>
      <c r="C24" s="24">
        <f t="shared" ref="C24" si="0">SUM(C23/C22)</f>
        <v>0.99031364976514946</v>
      </c>
      <c r="D24" s="24">
        <f>SUM(D23/D22)</f>
        <v>0.9856893169151516</v>
      </c>
      <c r="E24" s="24">
        <f>SUM(E23/E22)</f>
        <v>0.95034309942742456</v>
      </c>
      <c r="F24" s="24">
        <f>SUM(F23/F22)</f>
        <v>0.94882951498351198</v>
      </c>
      <c r="G24" s="24">
        <f t="shared" ref="G24" si="1">SUM(G23/G22)</f>
        <v>0.93468749024538555</v>
      </c>
      <c r="H24" s="24">
        <f>SUM(H23/H22)</f>
        <v>0.89713227859397049</v>
      </c>
      <c r="I24" s="24">
        <f>SUM(I23/I22)</f>
        <v>0.88055830044078032</v>
      </c>
      <c r="J24" s="24">
        <f>SUM(J23/J22)</f>
        <v>0.85315801821687476</v>
      </c>
      <c r="K24" s="24">
        <f>SUM(K23/K22)</f>
        <v>0.8074293533523732</v>
      </c>
      <c r="L24" s="24">
        <f>SUM(L23/L22)</f>
        <v>0.7945286477204766</v>
      </c>
      <c r="M24" s="24">
        <f t="shared" ref="M24:N24" si="2">SUM(M23/M22)</f>
        <v>0.79383872019922785</v>
      </c>
      <c r="N24" s="24">
        <f t="shared" si="2"/>
        <v>0.76779110640172998</v>
      </c>
      <c r="O24" s="24">
        <f>SUM(O23/O22)</f>
        <v>0.67762350251370218</v>
      </c>
      <c r="P24" s="24">
        <f>SUM(P23/P22)</f>
        <v>0.65596836376265544</v>
      </c>
      <c r="Q24" s="24">
        <f>SUM(Q23/Q22)</f>
        <v>0.51456602891992842</v>
      </c>
      <c r="R24" s="25">
        <f t="shared" ref="R24" si="3">SUM(R23/R22)</f>
        <v>0.86388470395121231</v>
      </c>
    </row>
    <row r="25" spans="1:19">
      <c r="A25" s="26" t="s">
        <v>26</v>
      </c>
      <c r="B25" s="26"/>
      <c r="M25" s="27"/>
    </row>
    <row r="26" spans="1:19">
      <c r="C26" s="30"/>
      <c r="E26" s="29"/>
      <c r="I26" s="28"/>
      <c r="O26" s="31"/>
    </row>
    <row r="27" spans="1:19">
      <c r="C27" s="30"/>
      <c r="D27" s="33"/>
      <c r="E27" s="33"/>
      <c r="F27" s="33"/>
      <c r="G27" s="32"/>
      <c r="H27" s="32"/>
      <c r="I27" s="33"/>
      <c r="J27" s="33"/>
      <c r="K27" s="33"/>
      <c r="L27" s="33"/>
      <c r="M27" s="32"/>
      <c r="N27" s="32"/>
      <c r="O27" s="34"/>
      <c r="P27" s="32"/>
      <c r="Q27" s="33"/>
      <c r="R27" s="32"/>
    </row>
    <row r="28" spans="1:19">
      <c r="C28" s="36"/>
      <c r="D28" s="36"/>
      <c r="E28" s="35"/>
      <c r="F28" s="36"/>
      <c r="G28" s="36"/>
      <c r="H28" s="35"/>
      <c r="I28" s="36"/>
      <c r="J28" s="35"/>
      <c r="K28" s="36"/>
      <c r="L28" s="35"/>
      <c r="M28" s="35"/>
      <c r="N28" s="36"/>
      <c r="O28" s="36"/>
      <c r="P28" s="36"/>
      <c r="Q28" s="35"/>
      <c r="R28" s="36"/>
    </row>
    <row r="30" spans="1:19">
      <c r="R30" s="37"/>
    </row>
    <row r="31" spans="1:19">
      <c r="M31" s="38"/>
    </row>
    <row r="32" spans="1:19">
      <c r="M32" s="38"/>
    </row>
  </sheetData>
  <mergeCells count="3">
    <mergeCell ref="A18:B18"/>
    <mergeCell ref="A19:B19"/>
    <mergeCell ref="A23:A24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8CDF-497B-42D2-BB65-3DF2E48F21BC}">
  <dimension ref="A1:V27"/>
  <sheetViews>
    <sheetView tabSelected="1" view="pageBreakPreview" topLeftCell="A10" zoomScale="90" zoomScaleNormal="100" zoomScaleSheetLayoutView="90" workbookViewId="0">
      <selection activeCell="H27" sqref="H27"/>
    </sheetView>
  </sheetViews>
  <sheetFormatPr defaultRowHeight="24.6"/>
  <cols>
    <col min="1" max="1" width="21.88671875" style="4" customWidth="1"/>
    <col min="2" max="2" width="7.88671875" style="4" customWidth="1"/>
    <col min="3" max="3" width="9.5546875" style="1" customWidth="1"/>
    <col min="4" max="4" width="10.33203125" style="6" customWidth="1"/>
    <col min="5" max="5" width="9.44140625" style="6" customWidth="1"/>
    <col min="6" max="6" width="9.44140625" style="1" customWidth="1"/>
    <col min="7" max="7" width="8.5546875" style="1" customWidth="1"/>
    <col min="8" max="8" width="10.109375" style="6" customWidth="1"/>
    <col min="9" max="9" width="9.6640625" style="7" customWidth="1"/>
    <col min="10" max="10" width="9.44140625" style="6" customWidth="1"/>
    <col min="11" max="11" width="10" style="6" customWidth="1"/>
    <col min="12" max="12" width="9.5546875" style="4" customWidth="1"/>
    <col min="13" max="13" width="9.6640625" style="6" customWidth="1"/>
    <col min="14" max="14" width="9.33203125" style="1" customWidth="1"/>
    <col min="15" max="15" width="9.6640625" style="1" customWidth="1"/>
    <col min="16" max="16" width="9" style="7" customWidth="1"/>
    <col min="17" max="17" width="8.88671875" style="1"/>
    <col min="18" max="18" width="11.44140625" style="1" customWidth="1"/>
    <col min="19" max="19" width="8.5546875" style="1" customWidth="1"/>
    <col min="20" max="22" width="9" style="1" customWidth="1"/>
  </cols>
  <sheetData>
    <row r="1" spans="1:22" ht="27" customHeight="1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2" ht="25.5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22" ht="25.5" customHeight="1">
      <c r="A3" s="39"/>
      <c r="B3" s="39"/>
      <c r="C3" s="40"/>
      <c r="F3" s="6"/>
      <c r="O3" s="4" t="s">
        <v>33</v>
      </c>
      <c r="P3" s="1"/>
    </row>
    <row r="4" spans="1:22" s="3" customFormat="1">
      <c r="A4" s="2"/>
      <c r="B4" s="2"/>
      <c r="C4" s="2"/>
      <c r="D4" s="2"/>
      <c r="G4" s="5"/>
      <c r="H4" s="2"/>
      <c r="I4" s="2"/>
      <c r="Q4" s="2"/>
      <c r="R4" s="2"/>
      <c r="V4" s="5"/>
    </row>
    <row r="17" spans="1:19" s="1" customFormat="1" ht="45" customHeight="1">
      <c r="A17" s="4"/>
      <c r="B17" s="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9" s="1" customFormat="1" ht="18.75" customHeight="1">
      <c r="A18" s="60" t="s">
        <v>2</v>
      </c>
      <c r="B18" s="60"/>
      <c r="C18" s="9">
        <v>1</v>
      </c>
      <c r="D18" s="10">
        <v>2</v>
      </c>
      <c r="E18" s="10">
        <v>3</v>
      </c>
      <c r="F18" s="10">
        <v>4</v>
      </c>
      <c r="G18" s="10">
        <v>5</v>
      </c>
      <c r="H18" s="10">
        <v>6</v>
      </c>
      <c r="I18" s="10">
        <v>7</v>
      </c>
      <c r="J18" s="10">
        <v>8</v>
      </c>
      <c r="K18" s="10">
        <v>9</v>
      </c>
      <c r="L18" s="10">
        <v>10</v>
      </c>
      <c r="M18" s="10">
        <v>11</v>
      </c>
      <c r="N18" s="10">
        <v>12</v>
      </c>
      <c r="O18" s="10">
        <v>13</v>
      </c>
      <c r="P18" s="10">
        <v>14</v>
      </c>
      <c r="Q18" s="10">
        <v>15</v>
      </c>
      <c r="R18" s="11"/>
    </row>
    <row r="19" spans="1:19" s="15" customFormat="1" ht="22.8">
      <c r="A19" s="61" t="s">
        <v>3</v>
      </c>
      <c r="B19" s="62"/>
      <c r="C19" s="9" t="s">
        <v>4</v>
      </c>
      <c r="D19" s="9" t="s">
        <v>6</v>
      </c>
      <c r="E19" s="9" t="s">
        <v>5</v>
      </c>
      <c r="F19" s="18" t="s">
        <v>15</v>
      </c>
      <c r="G19" s="9" t="s">
        <v>13</v>
      </c>
      <c r="H19" s="9" t="s">
        <v>9</v>
      </c>
      <c r="I19" s="9" t="s">
        <v>10</v>
      </c>
      <c r="J19" s="18" t="s">
        <v>12</v>
      </c>
      <c r="K19" s="9" t="s">
        <v>16</v>
      </c>
      <c r="L19" s="9" t="s">
        <v>18</v>
      </c>
      <c r="M19" s="9" t="s">
        <v>14</v>
      </c>
      <c r="N19" s="9" t="s">
        <v>8</v>
      </c>
      <c r="O19" s="9" t="s">
        <v>11</v>
      </c>
      <c r="P19" s="9" t="s">
        <v>7</v>
      </c>
      <c r="Q19" s="9" t="s">
        <v>17</v>
      </c>
      <c r="R19" s="14" t="s">
        <v>19</v>
      </c>
      <c r="S19" s="1"/>
    </row>
    <row r="20" spans="1:19" s="15" customFormat="1" ht="22.8" hidden="1">
      <c r="A20" s="19" t="s">
        <v>28</v>
      </c>
      <c r="B20" s="20" t="s">
        <v>23</v>
      </c>
      <c r="C20" s="21">
        <f>SUM([1]ภาพรวม!F51)</f>
        <v>491.6703</v>
      </c>
      <c r="D20" s="21">
        <f>SUM([1]ภาพรวม!F20)</f>
        <v>8357.7437109999992</v>
      </c>
      <c r="E20" s="21">
        <f>SUM([1]ภาพรวม!F14)</f>
        <v>473.0498</v>
      </c>
      <c r="F20" s="21">
        <f>SUM([1]ภาพรวม!F38)</f>
        <v>356.27222899999998</v>
      </c>
      <c r="G20" s="21">
        <f>SUM([1]ภาพรวม!F45)</f>
        <v>117.45728699999999</v>
      </c>
      <c r="H20" s="21">
        <f>SUM([1]ภาพรวม!F17)</f>
        <v>3425.77342</v>
      </c>
      <c r="I20" s="21">
        <f>SUM([1]ภาพรวม!F29)</f>
        <v>1312.4301210000001</v>
      </c>
      <c r="J20" s="21">
        <f>SUM([1]ภาพรวม!F26)</f>
        <v>875.62222699999995</v>
      </c>
      <c r="K20" s="21">
        <f>SUM([1]ภาพรวม!F41)</f>
        <v>426.14837</v>
      </c>
      <c r="L20" s="21">
        <f>SUM([1]ภาพรวม!F35)</f>
        <v>971.81623400000001</v>
      </c>
      <c r="M20" s="21">
        <f>SUM([1]ภาพรวม!F32)</f>
        <v>419.82131399999997</v>
      </c>
      <c r="N20" s="21">
        <f>SUM([1]ภาพรวม!F48)</f>
        <v>160.1806</v>
      </c>
      <c r="O20" s="21">
        <f>SUM([1]ภาพรวม!F23)</f>
        <v>510.01934899999998</v>
      </c>
      <c r="P20" s="21">
        <f>SUM([1]ภาพรวม!F55)</f>
        <v>139.6208</v>
      </c>
      <c r="Q20" s="21">
        <f>SUM([1]ภาพรวม!F58)</f>
        <v>153.76900000000001</v>
      </c>
      <c r="R20" s="21">
        <f>SUM(C20:Q20)</f>
        <v>18191.394762</v>
      </c>
      <c r="S20" s="22"/>
    </row>
    <row r="21" spans="1:19" s="15" customFormat="1" ht="22.8">
      <c r="A21" s="19" t="s">
        <v>24</v>
      </c>
      <c r="B21" s="20" t="s">
        <v>23</v>
      </c>
      <c r="C21" s="21">
        <f>SUM([1]ภาพรวม!F51)</f>
        <v>491.6703</v>
      </c>
      <c r="D21" s="21">
        <f>SUM([1]ภาพรวม!F20)</f>
        <v>8357.7437109999992</v>
      </c>
      <c r="E21" s="21">
        <f>SUM([1]ภาพรวม!F14)</f>
        <v>473.0498</v>
      </c>
      <c r="F21" s="21">
        <f>SUM([1]ภาพรวม!F38)</f>
        <v>356.27222899999998</v>
      </c>
      <c r="G21" s="21">
        <f>SUM([1]ภาพรวม!F45)</f>
        <v>117.45728699999999</v>
      </c>
      <c r="H21" s="21">
        <f>SUM([1]ภาพรวม!F17)</f>
        <v>3425.77342</v>
      </c>
      <c r="I21" s="21">
        <f>SUM([1]ภาพรวม!F29)</f>
        <v>1312.4301210000001</v>
      </c>
      <c r="J21" s="21">
        <f>SUM([1]ภาพรวม!F26)</f>
        <v>875.62222699999995</v>
      </c>
      <c r="K21" s="21">
        <f>SUM([1]ภาพรวม!F41)</f>
        <v>426.14837</v>
      </c>
      <c r="L21" s="21">
        <f>SUM([1]ภาพรวม!F35)</f>
        <v>971.81623400000001</v>
      </c>
      <c r="M21" s="21">
        <f>SUM([1]ภาพรวม!F32)</f>
        <v>419.82131399999997</v>
      </c>
      <c r="N21" s="21">
        <f>SUM([1]ภาพรวม!F48)</f>
        <v>160.1806</v>
      </c>
      <c r="O21" s="21">
        <f>SUM([1]ภาพรวม!F23)</f>
        <v>510.01934899999998</v>
      </c>
      <c r="P21" s="21">
        <f>SUM([1]ภาพรวม!F55)</f>
        <v>139.6208</v>
      </c>
      <c r="Q21" s="21">
        <f>SUM([1]ภาพรวม!F58)</f>
        <v>153.76900000000001</v>
      </c>
      <c r="R21" s="21">
        <f>SUM(N21+C21+F21+G21+P21+I21+Q21+E21+L21+D21+H21+J21+M21+O21+K21)</f>
        <v>18191.394761999996</v>
      </c>
      <c r="S21" s="22"/>
    </row>
    <row r="22" spans="1:19" s="23" customFormat="1" ht="18.899999999999999" customHeight="1">
      <c r="A22" s="63" t="s">
        <v>25</v>
      </c>
      <c r="B22" s="58" t="s">
        <v>23</v>
      </c>
      <c r="C22" s="21">
        <f>SUM([1]ภาพรวม!K51)</f>
        <v>491.6703</v>
      </c>
      <c r="D22" s="21">
        <f>SUM([1]ภาพรวม!K20)</f>
        <v>8305.2721739999997</v>
      </c>
      <c r="E22" s="21">
        <f>SUM([1]ภาพรวม!K14)</f>
        <v>468.93615999999997</v>
      </c>
      <c r="F22" s="21">
        <f>SUM([1]ภาพรวม!K38)</f>
        <v>350.322789</v>
      </c>
      <c r="G22" s="21">
        <f>SUM([1]ภาพรวม!K45)</f>
        <v>115.173551</v>
      </c>
      <c r="H22" s="25">
        <f>SUM([1]ภาพรวม!K17)</f>
        <v>3355.9764180000002</v>
      </c>
      <c r="I22" s="25">
        <f>SUM([1]ภาพรวม!K29)</f>
        <v>1281.2297430000001</v>
      </c>
      <c r="J22" s="25">
        <f>SUM([1]ภาพรวม!K26)</f>
        <v>855.38102100000003</v>
      </c>
      <c r="K22" s="21">
        <f>SUM([1]ภาพรวม!K41)</f>
        <v>413.49982999999997</v>
      </c>
      <c r="L22" s="21">
        <f>SUM([1]ภาพรวม!K35)</f>
        <v>913.245812</v>
      </c>
      <c r="M22" s="21">
        <f>SUM([1]ภาพรวม!K32)</f>
        <v>393.10840100000001</v>
      </c>
      <c r="N22" s="21">
        <f>SUM([1]ภาพรวม!K48)</f>
        <v>149.71880300000001</v>
      </c>
      <c r="O22" s="21">
        <f>SUM([1]ภาพรวม!K23)</f>
        <v>467.09647899999999</v>
      </c>
      <c r="P22" s="21">
        <f>SUM([1]ภาพรวม!K55)</f>
        <v>122.768687</v>
      </c>
      <c r="Q22" s="21">
        <f>SUM([1]ภาพรวม!K58)</f>
        <v>117.303194</v>
      </c>
      <c r="R22" s="21">
        <f>SUM(C22:Q22)</f>
        <v>17800.703362</v>
      </c>
    </row>
    <row r="23" spans="1:19" s="23" customFormat="1" ht="18.899999999999999" customHeight="1">
      <c r="A23" s="64"/>
      <c r="B23" s="58" t="s">
        <v>21</v>
      </c>
      <c r="C23" s="25">
        <f>SUM(C22/C21)</f>
        <v>1</v>
      </c>
      <c r="D23" s="25">
        <f t="shared" ref="D23" si="0">SUM(D22/D21)</f>
        <v>0.99372180593059589</v>
      </c>
      <c r="E23" s="25">
        <f>SUM(E22/E21)</f>
        <v>0.99130400224246995</v>
      </c>
      <c r="F23" s="25">
        <f>SUM(F22/F21)</f>
        <v>0.98330085952335067</v>
      </c>
      <c r="G23" s="25">
        <f>SUM(G22/G21)</f>
        <v>0.98055688107286187</v>
      </c>
      <c r="H23" s="25">
        <f>SUM(H22/H21)</f>
        <v>0.9796259140804473</v>
      </c>
      <c r="I23" s="25">
        <f t="shared" ref="I23" si="1">SUM(I22/I21)</f>
        <v>0.97622701772782616</v>
      </c>
      <c r="J23" s="25">
        <f>SUM(J22/J21)</f>
        <v>0.97688363157551517</v>
      </c>
      <c r="K23" s="25">
        <f>SUM(K22/K21)</f>
        <v>0.97031892906219486</v>
      </c>
      <c r="L23" s="25">
        <f t="shared" ref="L23:M23" si="2">SUM(L22/L21)</f>
        <v>0.93973096975451431</v>
      </c>
      <c r="M23" s="25">
        <f t="shared" si="2"/>
        <v>0.9363707555829337</v>
      </c>
      <c r="N23" s="25">
        <f>SUM(N22/N21)</f>
        <v>0.93468749024538555</v>
      </c>
      <c r="O23" s="25">
        <f t="shared" ref="O23:Q23" si="3">SUM(O22/O21)</f>
        <v>0.9158407027416523</v>
      </c>
      <c r="P23" s="25">
        <f t="shared" si="3"/>
        <v>0.879300841994889</v>
      </c>
      <c r="Q23" s="25">
        <f t="shared" si="3"/>
        <v>0.76285333194597094</v>
      </c>
      <c r="R23" s="25">
        <f>SUM(R22/R21)</f>
        <v>0.9785232850415565</v>
      </c>
    </row>
    <row r="24" spans="1:19">
      <c r="A24" s="26" t="s">
        <v>26</v>
      </c>
      <c r="B24" s="26"/>
    </row>
    <row r="25" spans="1:19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9">
      <c r="C26" s="30"/>
      <c r="D26" s="41"/>
      <c r="E26" s="41"/>
      <c r="F26" s="42"/>
      <c r="G26" s="30"/>
      <c r="H26" s="41"/>
      <c r="I26" s="41"/>
      <c r="J26" s="41"/>
      <c r="K26" s="41"/>
      <c r="L26" s="34"/>
      <c r="M26" s="41"/>
      <c r="N26" s="30"/>
      <c r="O26" s="30"/>
      <c r="P26" s="41"/>
      <c r="Q26" s="30"/>
      <c r="R26" s="30"/>
    </row>
    <row r="27" spans="1:19">
      <c r="C27" s="43"/>
      <c r="D27" s="44"/>
      <c r="E27" s="43"/>
      <c r="F27" s="44"/>
      <c r="G27" s="43"/>
      <c r="H27" s="43"/>
      <c r="I27" s="43"/>
      <c r="J27" s="43"/>
      <c r="K27" s="43"/>
      <c r="L27" s="43"/>
      <c r="M27" s="43"/>
      <c r="N27" s="43"/>
      <c r="O27" s="43"/>
      <c r="P27" s="44"/>
      <c r="Q27" s="44"/>
      <c r="R27" s="44"/>
    </row>
  </sheetData>
  <mergeCells count="3">
    <mergeCell ref="A18:B18"/>
    <mergeCell ref="A19:B19"/>
    <mergeCell ref="A22:A23"/>
  </mergeCells>
  <printOptions horizontalCentered="1"/>
  <pageMargins left="0.11811023622047245" right="0.11811023622047245" top="0.15748031496062992" bottom="0.15748031496062992" header="0.11811023622047245" footer="0.11811023622047245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3BA7-F050-43E6-A619-9BCBF273E5A5}">
  <dimension ref="A1:W29"/>
  <sheetViews>
    <sheetView view="pageBreakPreview" topLeftCell="A2" zoomScale="60" zoomScaleNormal="70" workbookViewId="0">
      <selection activeCell="W14" sqref="W14"/>
    </sheetView>
  </sheetViews>
  <sheetFormatPr defaultRowHeight="24.6"/>
  <cols>
    <col min="1" max="1" width="21.44140625" style="4" customWidth="1"/>
    <col min="2" max="2" width="7.6640625" style="4" customWidth="1"/>
    <col min="3" max="3" width="8.44140625" style="1" customWidth="1"/>
    <col min="4" max="4" width="8.109375" style="1" customWidth="1"/>
    <col min="5" max="5" width="8.33203125" style="4" bestFit="1" customWidth="1"/>
    <col min="6" max="6" width="10" style="1" bestFit="1" customWidth="1"/>
    <col min="7" max="7" width="9.88671875" style="6" customWidth="1"/>
    <col min="8" max="8" width="10" style="6" customWidth="1"/>
    <col min="9" max="9" width="9.109375" style="6" customWidth="1"/>
    <col min="10" max="10" width="8.6640625" style="6" customWidth="1"/>
    <col min="11" max="11" width="10.33203125" style="6" customWidth="1"/>
    <col min="12" max="12" width="8.6640625" style="1" customWidth="1"/>
    <col min="13" max="13" width="9" style="7" customWidth="1"/>
    <col min="14" max="14" width="9.109375" style="6" customWidth="1"/>
    <col min="15" max="15" width="9.33203125" style="7" customWidth="1"/>
    <col min="16" max="16" width="8.5546875" style="1" customWidth="1"/>
    <col min="17" max="17" width="6.44140625" style="1" hidden="1" customWidth="1"/>
    <col min="18" max="18" width="8.109375" style="1" customWidth="1"/>
    <col min="19" max="19" width="11.44140625" style="1" bestFit="1" customWidth="1"/>
    <col min="20" max="20" width="8.5546875" style="1" customWidth="1"/>
    <col min="21" max="23" width="9" style="1" customWidth="1"/>
  </cols>
  <sheetData>
    <row r="1" spans="1:23" s="46" customFormat="1" ht="27.75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5"/>
      <c r="U1" s="45"/>
      <c r="V1" s="45"/>
      <c r="W1" s="45"/>
    </row>
    <row r="2" spans="1:23" s="46" customFormat="1" ht="30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5"/>
      <c r="U2" s="45"/>
      <c r="V2" s="45"/>
      <c r="W2" s="45"/>
    </row>
    <row r="3" spans="1:23" s="46" customFormat="1" ht="30">
      <c r="A3" s="39"/>
      <c r="B3" s="39"/>
      <c r="N3" s="4" t="s">
        <v>34</v>
      </c>
      <c r="W3" s="45"/>
    </row>
    <row r="4" spans="1:23" s="46" customFormat="1" ht="30">
      <c r="A4" s="39"/>
      <c r="B4" s="39"/>
      <c r="C4" s="39"/>
      <c r="D4" s="39"/>
      <c r="G4" s="39"/>
      <c r="H4" s="39"/>
      <c r="I4" s="39"/>
      <c r="J4" s="39"/>
      <c r="K4" s="39"/>
      <c r="O4" s="39"/>
      <c r="U4" s="45"/>
      <c r="V4" s="45"/>
      <c r="W4" s="45"/>
    </row>
    <row r="5" spans="1:23" s="47" customFormat="1">
      <c r="A5" s="6"/>
      <c r="B5" s="6"/>
      <c r="C5" s="6"/>
      <c r="G5" s="6"/>
      <c r="H5" s="6"/>
      <c r="I5" s="6"/>
      <c r="J5" s="6"/>
      <c r="K5" s="6"/>
      <c r="N5" s="6"/>
      <c r="O5" s="6"/>
      <c r="P5" s="6"/>
      <c r="T5" s="48"/>
      <c r="U5" s="48"/>
      <c r="V5" s="48"/>
      <c r="W5" s="48"/>
    </row>
    <row r="18" spans="1:20" s="1" customFormat="1">
      <c r="A18" s="4"/>
      <c r="B18" s="4"/>
      <c r="C18" s="8"/>
      <c r="D18" s="8"/>
      <c r="E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20" s="1" customFormat="1" ht="22.8">
      <c r="A19" s="61" t="s">
        <v>2</v>
      </c>
      <c r="B19" s="62"/>
      <c r="C19" s="10">
        <v>1</v>
      </c>
      <c r="D19" s="10">
        <v>2</v>
      </c>
      <c r="E19" s="10">
        <v>3</v>
      </c>
      <c r="F19" s="9">
        <v>4</v>
      </c>
      <c r="G19" s="10">
        <v>5</v>
      </c>
      <c r="H19" s="10">
        <v>6</v>
      </c>
      <c r="I19" s="10">
        <v>7</v>
      </c>
      <c r="J19" s="10">
        <v>8</v>
      </c>
      <c r="K19" s="10">
        <v>9</v>
      </c>
      <c r="L19" s="10">
        <v>10</v>
      </c>
      <c r="M19" s="10">
        <v>11</v>
      </c>
      <c r="N19" s="10">
        <v>12</v>
      </c>
      <c r="O19" s="10">
        <v>13</v>
      </c>
      <c r="P19" s="10">
        <v>14</v>
      </c>
      <c r="Q19" s="10">
        <v>6</v>
      </c>
      <c r="R19" s="10">
        <v>15</v>
      </c>
      <c r="S19" s="11"/>
    </row>
    <row r="20" spans="1:20" s="15" customFormat="1" ht="22.8">
      <c r="A20" s="61" t="s">
        <v>3</v>
      </c>
      <c r="B20" s="62"/>
      <c r="C20" s="9" t="s">
        <v>7</v>
      </c>
      <c r="D20" s="9" t="s">
        <v>17</v>
      </c>
      <c r="E20" s="9" t="s">
        <v>13</v>
      </c>
      <c r="F20" s="9" t="s">
        <v>5</v>
      </c>
      <c r="G20" s="9" t="s">
        <v>9</v>
      </c>
      <c r="H20" s="9" t="s">
        <v>6</v>
      </c>
      <c r="I20" s="9" t="s">
        <v>11</v>
      </c>
      <c r="J20" s="18" t="s">
        <v>12</v>
      </c>
      <c r="K20" s="9" t="s">
        <v>18</v>
      </c>
      <c r="L20" s="9" t="s">
        <v>4</v>
      </c>
      <c r="M20" s="9" t="s">
        <v>14</v>
      </c>
      <c r="N20" s="9" t="s">
        <v>16</v>
      </c>
      <c r="O20" s="18" t="s">
        <v>15</v>
      </c>
      <c r="P20" s="9" t="s">
        <v>10</v>
      </c>
      <c r="Q20" s="9" t="s">
        <v>30</v>
      </c>
      <c r="R20" s="9" t="s">
        <v>8</v>
      </c>
      <c r="S20" s="14" t="s">
        <v>19</v>
      </c>
    </row>
    <row r="21" spans="1:20" s="15" customFormat="1" ht="22.8" hidden="1">
      <c r="A21" s="59" t="s">
        <v>28</v>
      </c>
      <c r="B21" s="17" t="s">
        <v>23</v>
      </c>
      <c r="C21" s="21">
        <f>SUM([1]ภาพรวม!F56)</f>
        <v>1.4699</v>
      </c>
      <c r="D21" s="21">
        <f>SUM([1]ภาพรวม!F59)</f>
        <v>3.2698</v>
      </c>
      <c r="E21" s="21">
        <f>SUM([1]ภาพรวม!F46)</f>
        <v>121.694813</v>
      </c>
      <c r="F21" s="21">
        <f>SUM([1]ภาพรวม!F15)</f>
        <v>1553.5652</v>
      </c>
      <c r="G21" s="21">
        <f>SUM([1]ภาพรวม!F18)</f>
        <v>1723.11888</v>
      </c>
      <c r="H21" s="21">
        <f>SUM([1]ภาพรวม!F21)</f>
        <v>2558.3985889999999</v>
      </c>
      <c r="I21" s="21">
        <f>SUM([1]ภาพรวม!F24)</f>
        <v>43.671500000000002</v>
      </c>
      <c r="J21" s="21">
        <f>SUM([1]ภาพรวม!F27)</f>
        <v>580.21937500000001</v>
      </c>
      <c r="K21" s="21">
        <f>SUM([1]ภาพรวม!F36)</f>
        <v>3955.9604909999998</v>
      </c>
      <c r="L21" s="21">
        <f>SUM([1]ภาพรวม!F52)</f>
        <v>314.64269999999999</v>
      </c>
      <c r="M21" s="21">
        <f>SUM([1]ภาพรวม!F33)</f>
        <v>162.51007999999999</v>
      </c>
      <c r="N21" s="21">
        <f>SUM([1]ภาพรวม!F42)</f>
        <v>743.27969399999995</v>
      </c>
      <c r="O21" s="21">
        <f>SUM([1]ภาพรวม!F39)</f>
        <v>278.04467099999999</v>
      </c>
      <c r="P21" s="21">
        <f>SUM([1]ภาพรวม!F30)</f>
        <v>384.63695899999999</v>
      </c>
      <c r="Q21" s="21" t="e">
        <f>SUM([1]ภาพรวม!#REF!)</f>
        <v>#REF!</v>
      </c>
      <c r="R21" s="21">
        <f>SUM([1]ภาพรวม!F49)</f>
        <v>0</v>
      </c>
      <c r="S21" s="21">
        <f>SUM(N21+E21+F21+K21+C21+O21+L21+P21+G21+H21+R21+J21+D21+I21+M21)</f>
        <v>12424.482652000001</v>
      </c>
      <c r="T21" s="22"/>
    </row>
    <row r="22" spans="1:20" s="15" customFormat="1" ht="22.8">
      <c r="A22" s="59" t="s">
        <v>24</v>
      </c>
      <c r="B22" s="17" t="s">
        <v>23</v>
      </c>
      <c r="C22" s="21">
        <f>SUM([1]ภาพรวม!F56)</f>
        <v>1.4699</v>
      </c>
      <c r="D22" s="21">
        <f>SUM([1]ภาพรวม!F59)</f>
        <v>3.2698</v>
      </c>
      <c r="E22" s="21">
        <f>SUM([1]ภาพรวม!F46)</f>
        <v>121.694813</v>
      </c>
      <c r="F22" s="21">
        <f>SUM([1]ภาพรวม!F15)</f>
        <v>1553.5652</v>
      </c>
      <c r="G22" s="21">
        <f>SUM([1]ภาพรวม!F18)</f>
        <v>1723.11888</v>
      </c>
      <c r="H22" s="21">
        <f>SUM([1]ภาพรวม!F21)</f>
        <v>2558.3985889999999</v>
      </c>
      <c r="I22" s="21">
        <f>SUM([1]ภาพรวม!F24)</f>
        <v>43.671500000000002</v>
      </c>
      <c r="J22" s="21">
        <f>SUM([1]ภาพรวม!F27)</f>
        <v>580.21937500000001</v>
      </c>
      <c r="K22" s="21">
        <f>SUM([1]ภาพรวม!F36)</f>
        <v>3955.9604909999998</v>
      </c>
      <c r="L22" s="21">
        <f>SUM([1]ภาพรวม!F52)</f>
        <v>314.64269999999999</v>
      </c>
      <c r="M22" s="21">
        <f>SUM([1]ภาพรวม!F33)</f>
        <v>162.51007999999999</v>
      </c>
      <c r="N22" s="21">
        <f>SUM([1]ภาพรวม!F42)</f>
        <v>743.27969399999995</v>
      </c>
      <c r="O22" s="21">
        <f>SUM([1]ภาพรวม!F39)</f>
        <v>278.04467099999999</v>
      </c>
      <c r="P22" s="21">
        <f>SUM([1]ภาพรวม!F30)</f>
        <v>384.63695899999999</v>
      </c>
      <c r="Q22" s="21"/>
      <c r="R22" s="21">
        <f>SUM([1]ภาพรวม!F49)</f>
        <v>0</v>
      </c>
      <c r="S22" s="21">
        <f>SUM(C22:R22)</f>
        <v>12424.482651999999</v>
      </c>
      <c r="T22" s="22"/>
    </row>
    <row r="23" spans="1:20" s="23" customFormat="1" ht="22.8">
      <c r="A23" s="63" t="s">
        <v>25</v>
      </c>
      <c r="B23" s="58" t="s">
        <v>23</v>
      </c>
      <c r="C23" s="49">
        <f>SUM([1]ภาพรวม!K56)</f>
        <v>1.4699</v>
      </c>
      <c r="D23" s="49">
        <f>SUM([1]ภาพรวม!K59)</f>
        <v>3.2698</v>
      </c>
      <c r="E23" s="49">
        <f>SUM([1]ภาพรวม!K46)</f>
        <v>121.662038</v>
      </c>
      <c r="F23" s="49">
        <f>SUM([1]ภาพรวม!K15)</f>
        <v>1528.6765949999999</v>
      </c>
      <c r="G23" s="49">
        <f>SUM([1]ภาพรวม!K18)</f>
        <v>1537.2378490000001</v>
      </c>
      <c r="H23" s="49">
        <f>SUM([1]ภาพรวม!K21)</f>
        <v>2052.2858299999998</v>
      </c>
      <c r="I23" s="49">
        <f>SUM([1]ภาพรวม!K24)</f>
        <v>29.637454000000002</v>
      </c>
      <c r="J23" s="49">
        <f>SUM([1]ภาพรวม!K27)</f>
        <v>386.681915</v>
      </c>
      <c r="K23" s="49">
        <f>SUM([1]ภาพรวม!K36)</f>
        <v>2425.9315120000001</v>
      </c>
      <c r="L23" s="49">
        <f>SUM([1]ภาพรวม!K52)</f>
        <v>148.41218000000001</v>
      </c>
      <c r="M23" s="50">
        <f>SUM([1]ภาพรวม!K33)</f>
        <v>69.570573999999993</v>
      </c>
      <c r="N23" s="49">
        <f>SUM([1]ภาพรวม!K42)</f>
        <v>188.24812499999999</v>
      </c>
      <c r="O23" s="49">
        <f>SUM([1]ภาพรวม!K39)</f>
        <v>65.769030000000001</v>
      </c>
      <c r="P23" s="49">
        <f>SUM([1]ภาพรวม!K30)</f>
        <v>89.032032000000001</v>
      </c>
      <c r="Q23" s="49" t="e">
        <f>SUM([1]ภาพรวม!#REF!)</f>
        <v>#REF!</v>
      </c>
      <c r="R23" s="49">
        <f>SUM([1]ภาพรวม!K49)</f>
        <v>0</v>
      </c>
      <c r="S23" s="49">
        <f>SUM(N23+J23+E23+H23+F23+K23+C23+O23+L23+P23+G23+R23+D23+I23+M23)</f>
        <v>8647.8848340000004</v>
      </c>
    </row>
    <row r="24" spans="1:20" s="23" customFormat="1" ht="22.8">
      <c r="A24" s="64"/>
      <c r="B24" s="58" t="s">
        <v>21</v>
      </c>
      <c r="C24" s="25">
        <f>SUM(C23/C22)</f>
        <v>1</v>
      </c>
      <c r="D24" s="25">
        <f>SUM(D23/D22)</f>
        <v>1</v>
      </c>
      <c r="E24" s="25">
        <f>SUM(E23/E22)</f>
        <v>0.99973067874306198</v>
      </c>
      <c r="F24" s="25">
        <f t="shared" ref="F24:G24" si="0">SUM(F23/F22)</f>
        <v>0.98397968427717097</v>
      </c>
      <c r="G24" s="25">
        <f t="shared" si="0"/>
        <v>0.89212524268784066</v>
      </c>
      <c r="H24" s="25">
        <f>SUM(H23/H22)</f>
        <v>0.80217595445210743</v>
      </c>
      <c r="I24" s="51">
        <f>SUM([1]ภาพรวม!L24)</f>
        <v>0.67864520339351753</v>
      </c>
      <c r="J24" s="25">
        <f>SUM(J23/J22)</f>
        <v>0.66644088712135818</v>
      </c>
      <c r="K24" s="25">
        <f>SUM(K23/K22)</f>
        <v>0.6132345147326701</v>
      </c>
      <c r="L24" s="25">
        <f t="shared" ref="L24" si="1">SUM(L23/L22)</f>
        <v>0.47168480311159294</v>
      </c>
      <c r="M24" s="25">
        <f>SUM(M23/M22)</f>
        <v>0.42810005385512084</v>
      </c>
      <c r="N24" s="25">
        <f>SUM(N23/N22)</f>
        <v>0.25326687452866159</v>
      </c>
      <c r="O24" s="25">
        <f>SUM(O23/O22)</f>
        <v>0.23654123549089709</v>
      </c>
      <c r="P24" s="25">
        <f>SUM(P23/P22)</f>
        <v>0.23147029924391641</v>
      </c>
      <c r="Q24" s="25" t="e">
        <f t="shared" ref="Q24:S24" si="2">SUM(Q23/Q22)</f>
        <v>#REF!</v>
      </c>
      <c r="R24" s="25">
        <v>0</v>
      </c>
      <c r="S24" s="25">
        <f t="shared" si="2"/>
        <v>0.69603580899265283</v>
      </c>
    </row>
    <row r="25" spans="1:20" s="23" customFormat="1" ht="18.600000000000001" hidden="1">
      <c r="A25" s="52" t="s">
        <v>31</v>
      </c>
      <c r="B25" s="53" t="s">
        <v>21</v>
      </c>
      <c r="C25" s="54">
        <v>0</v>
      </c>
      <c r="D25" s="54">
        <v>0</v>
      </c>
      <c r="E25" s="54">
        <v>0.01</v>
      </c>
      <c r="F25" s="54">
        <v>0.06</v>
      </c>
      <c r="G25" s="55">
        <v>2E-3</v>
      </c>
      <c r="H25" s="55">
        <v>3.0000000000000001E-3</v>
      </c>
      <c r="I25" s="54">
        <v>2E-3</v>
      </c>
      <c r="J25" s="54">
        <v>0</v>
      </c>
      <c r="K25" s="54">
        <v>0.02</v>
      </c>
      <c r="L25" s="54">
        <v>2E-3</v>
      </c>
      <c r="M25" s="54">
        <v>0</v>
      </c>
      <c r="N25" s="54">
        <v>3.0000000000000001E-3</v>
      </c>
      <c r="O25" s="54">
        <v>7.0000000000000007E-2</v>
      </c>
      <c r="P25" s="54">
        <v>0.1</v>
      </c>
      <c r="Q25" s="55">
        <v>1E-3</v>
      </c>
      <c r="R25" s="54">
        <v>0.21</v>
      </c>
      <c r="S25" s="54">
        <v>0.02</v>
      </c>
    </row>
    <row r="26" spans="1:20">
      <c r="A26" s="26" t="s">
        <v>32</v>
      </c>
      <c r="B26" s="26"/>
      <c r="S26" s="56"/>
    </row>
    <row r="27" spans="1:20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20">
      <c r="C28" s="30"/>
      <c r="D28" s="30"/>
      <c r="E28" s="34"/>
      <c r="F28" s="30"/>
      <c r="G28" s="41"/>
      <c r="H28" s="57"/>
      <c r="I28" s="41"/>
      <c r="J28" s="41"/>
      <c r="K28" s="41"/>
      <c r="L28" s="30"/>
      <c r="M28" s="41"/>
      <c r="N28" s="41"/>
      <c r="O28" s="41"/>
      <c r="P28" s="30"/>
      <c r="Q28" s="30"/>
      <c r="R28" s="30"/>
      <c r="S28" s="42"/>
    </row>
    <row r="29" spans="1:20">
      <c r="C29" s="44"/>
      <c r="D29" s="44"/>
      <c r="E29" s="44"/>
      <c r="F29" s="44"/>
      <c r="G29" s="43"/>
      <c r="H29" s="43"/>
      <c r="I29" s="43"/>
      <c r="J29" s="43"/>
      <c r="K29" s="44"/>
      <c r="L29" s="43"/>
      <c r="M29" s="43"/>
      <c r="N29" s="43"/>
      <c r="O29" s="44"/>
      <c r="P29" s="44"/>
      <c r="Q29" s="43"/>
      <c r="R29" s="44"/>
      <c r="S29" s="37"/>
    </row>
  </sheetData>
  <mergeCells count="3">
    <mergeCell ref="A19:B19"/>
    <mergeCell ref="A20:B20"/>
    <mergeCell ref="A23:A24"/>
  </mergeCells>
  <printOptions horizontalCentered="1"/>
  <pageMargins left="0.11811023622047245" right="0.11811023622047245" top="0.35433070866141736" bottom="0.35433070866141736" header="0.11811023622047245" footer="0.11811023622047245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ภาพรวม</vt:lpstr>
      <vt:lpstr>รายจ่ายประจำ</vt:lpstr>
      <vt:lpstr>งบลงทุน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SPD_1</dc:creator>
  <cp:lastModifiedBy>User</cp:lastModifiedBy>
  <cp:lastPrinted>2021-06-22T13:03:16Z</cp:lastPrinted>
  <dcterms:created xsi:type="dcterms:W3CDTF">2021-05-30T04:15:57Z</dcterms:created>
  <dcterms:modified xsi:type="dcterms:W3CDTF">2021-10-08T08:32:39Z</dcterms:modified>
</cp:coreProperties>
</file>