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สรุปยอด(ตุ๊ก)" sheetId="7" r:id="rId1"/>
    <sheet name="สรุปยอด(ประมาณการ กย.59)" sheetId="9" r:id="rId2"/>
    <sheet name="สรุปประมาณการ(ตุ๊ก)" sheetId="8" r:id="rId3"/>
  </sheets>
  <definedNames>
    <definedName name="_xlnm.Print_Area" localSheetId="2">'สรุปประมาณการ(ตุ๊ก)'!$A$1:$U$22</definedName>
    <definedName name="_xlnm.Print_Area" localSheetId="0">'สรุปยอด(ตุ๊ก)'!$A$1:$U$20</definedName>
    <definedName name="_xlnm.Print_Area" localSheetId="1">'สรุปยอด(ประมาณการ กย.59)'!$A$1:$U$20</definedName>
  </definedNames>
  <calcPr calcId="124519"/>
</workbook>
</file>

<file path=xl/calcChain.xml><?xml version="1.0" encoding="utf-8"?>
<calcChain xmlns="http://schemas.openxmlformats.org/spreadsheetml/2006/main">
  <c r="M16" i="9"/>
  <c r="P16"/>
  <c r="S16"/>
  <c r="T17"/>
  <c r="T18" s="1"/>
  <c r="R17"/>
  <c r="R18" s="1"/>
  <c r="Q17"/>
  <c r="O17"/>
  <c r="O18" s="1"/>
  <c r="N17"/>
  <c r="N18" s="1"/>
  <c r="L17"/>
  <c r="L18" s="1"/>
  <c r="K17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S15"/>
  <c r="P15"/>
  <c r="M15"/>
  <c r="S14"/>
  <c r="P14"/>
  <c r="M14"/>
  <c r="S13"/>
  <c r="P13"/>
  <c r="M13"/>
  <c r="S12"/>
  <c r="P12"/>
  <c r="M12"/>
  <c r="S11"/>
  <c r="P11"/>
  <c r="M11"/>
  <c r="S10"/>
  <c r="P10"/>
  <c r="M10"/>
  <c r="S9"/>
  <c r="P9"/>
  <c r="M9"/>
  <c r="S8"/>
  <c r="P8"/>
  <c r="M8"/>
  <c r="S7"/>
  <c r="P7"/>
  <c r="M7"/>
  <c r="S6"/>
  <c r="P6"/>
  <c r="M6"/>
  <c r="S5"/>
  <c r="P5"/>
  <c r="M5"/>
  <c r="U6" l="1"/>
  <c r="U8"/>
  <c r="U10"/>
  <c r="U12"/>
  <c r="U14"/>
  <c r="U5"/>
  <c r="U7"/>
  <c r="U9"/>
  <c r="U11"/>
  <c r="U13"/>
  <c r="U15"/>
  <c r="U16"/>
  <c r="S17"/>
  <c r="S18" s="1"/>
  <c r="M17"/>
  <c r="M18" s="1"/>
  <c r="P17"/>
  <c r="P18" s="1"/>
  <c r="K18"/>
  <c r="Q18"/>
  <c r="U17" l="1"/>
  <c r="U18" s="1"/>
  <c r="D19" i="8"/>
  <c r="D20" s="1"/>
  <c r="E19"/>
  <c r="E20" s="1"/>
  <c r="F19"/>
  <c r="F20" s="1"/>
  <c r="G19"/>
  <c r="G20" s="1"/>
  <c r="H19"/>
  <c r="H20" s="1"/>
  <c r="I19"/>
  <c r="I20" s="1"/>
  <c r="J19"/>
  <c r="J20" s="1"/>
  <c r="K19"/>
  <c r="K20" s="1"/>
  <c r="L19"/>
  <c r="L20" s="1"/>
  <c r="N19"/>
  <c r="N20" s="1"/>
  <c r="O19"/>
  <c r="O20" s="1"/>
  <c r="Q19"/>
  <c r="Q20" s="1"/>
  <c r="R19"/>
  <c r="R20" s="1"/>
  <c r="T19"/>
  <c r="T20" s="1"/>
  <c r="C19"/>
  <c r="C20" s="1"/>
  <c r="T17"/>
  <c r="T18" s="1"/>
  <c r="R17"/>
  <c r="R18" s="1"/>
  <c r="Q17"/>
  <c r="O17"/>
  <c r="O18" s="1"/>
  <c r="N17"/>
  <c r="N18" s="1"/>
  <c r="L17"/>
  <c r="L18" s="1"/>
  <c r="K17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S12"/>
  <c r="P12"/>
  <c r="M12"/>
  <c r="S11"/>
  <c r="P11"/>
  <c r="M11"/>
  <c r="S10"/>
  <c r="P10"/>
  <c r="M10"/>
  <c r="S9"/>
  <c r="P9"/>
  <c r="M9"/>
  <c r="S8"/>
  <c r="P8"/>
  <c r="M8"/>
  <c r="S7"/>
  <c r="P7"/>
  <c r="M7"/>
  <c r="S6"/>
  <c r="P6"/>
  <c r="M6"/>
  <c r="S5"/>
  <c r="P5"/>
  <c r="M5"/>
  <c r="T17" i="7"/>
  <c r="T18" s="1"/>
  <c r="R17"/>
  <c r="R18" s="1"/>
  <c r="Q17"/>
  <c r="Q18" s="1"/>
  <c r="O17"/>
  <c r="O18" s="1"/>
  <c r="N17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S16"/>
  <c r="P16"/>
  <c r="M16"/>
  <c r="S15"/>
  <c r="P15"/>
  <c r="M15"/>
  <c r="S14"/>
  <c r="P14"/>
  <c r="M14"/>
  <c r="S13"/>
  <c r="P13"/>
  <c r="M13"/>
  <c r="S12"/>
  <c r="P12"/>
  <c r="M12"/>
  <c r="S11"/>
  <c r="P11"/>
  <c r="M11"/>
  <c r="S10"/>
  <c r="P10"/>
  <c r="M10"/>
  <c r="S9"/>
  <c r="P9"/>
  <c r="M9"/>
  <c r="S8"/>
  <c r="P8"/>
  <c r="M8"/>
  <c r="S7"/>
  <c r="P7"/>
  <c r="M7"/>
  <c r="S6"/>
  <c r="P6"/>
  <c r="M6"/>
  <c r="S5"/>
  <c r="P5"/>
  <c r="M5"/>
  <c r="U5" i="8" l="1"/>
  <c r="U7"/>
  <c r="P19"/>
  <c r="P20" s="1"/>
  <c r="U9"/>
  <c r="U11"/>
  <c r="M17"/>
  <c r="M18" s="1"/>
  <c r="S17"/>
  <c r="S18" s="1"/>
  <c r="M19"/>
  <c r="M20" s="1"/>
  <c r="S19"/>
  <c r="S20" s="1"/>
  <c r="U16" i="7"/>
  <c r="U6" i="8"/>
  <c r="U8"/>
  <c r="U10"/>
  <c r="U12"/>
  <c r="U15" i="7"/>
  <c r="P17"/>
  <c r="P18" s="1"/>
  <c r="U14"/>
  <c r="U13"/>
  <c r="P17" i="8"/>
  <c r="P18" s="1"/>
  <c r="K18"/>
  <c r="Q18"/>
  <c r="U12" i="7"/>
  <c r="U11"/>
  <c r="U10"/>
  <c r="U9"/>
  <c r="U8"/>
  <c r="U7"/>
  <c r="U6"/>
  <c r="U5"/>
  <c r="N18"/>
  <c r="M17"/>
  <c r="M18" s="1"/>
  <c r="S17"/>
  <c r="S18" s="1"/>
  <c r="U19" i="8" l="1"/>
  <c r="U20" s="1"/>
  <c r="U17"/>
  <c r="U18" s="1"/>
  <c r="U17" i="7"/>
  <c r="U18" s="1"/>
</calcChain>
</file>

<file path=xl/sharedStrings.xml><?xml version="1.0" encoding="utf-8"?>
<sst xmlns="http://schemas.openxmlformats.org/spreadsheetml/2006/main" count="134" uniqueCount="48">
  <si>
    <t>รวม</t>
  </si>
  <si>
    <t>งานเกิด</t>
  </si>
  <si>
    <t>งานเสร็จ</t>
  </si>
  <si>
    <t>ค่าธรรมเนียม</t>
  </si>
  <si>
    <t>รายได้เข้ารัฐ</t>
  </si>
  <si>
    <t>รายได้ อปท.</t>
  </si>
  <si>
    <t>ภาษีเงินได้</t>
  </si>
  <si>
    <t>บุคคล</t>
  </si>
  <si>
    <t>อากร</t>
  </si>
  <si>
    <t>รวมรายได้ทุกประเภท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</si>
  <si>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</si>
  <si>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</si>
  <si>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</si>
  <si>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</si>
  <si>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</si>
  <si>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</si>
  <si>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</si>
  <si>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</si>
  <si>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</si>
  <si>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</si>
  <si>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</si>
  <si>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</si>
  <si>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</si>
  <si>
    <t>รวมงานไม่มีรายได้</t>
  </si>
  <si>
    <t>รวมงานเกิด</t>
  </si>
  <si>
    <t>รวมงานเสร็จ</t>
  </si>
  <si>
    <t>ปริมาณงานทั้งหมด</t>
  </si>
  <si>
    <t>รวมงาน รว.</t>
  </si>
  <si>
    <t>ธุรกิจเฉพาะ3%</t>
  </si>
  <si>
    <t>นิติบุคคล</t>
  </si>
  <si>
    <t>ส่วนท้องถิ่น</t>
  </si>
  <si>
    <t>ภาษีธุรกืจเฉพาะ</t>
  </si>
  <si>
    <t>งานตรวจสอบหลักทรัพย์ (งานเสร็จ)</t>
  </si>
  <si>
    <t>มีค่า ธน.</t>
  </si>
  <si>
    <t>ไม่มีค่า ธน.</t>
  </si>
  <si>
    <t>เฉลี่ยต่อเดือน</t>
  </si>
  <si>
    <t>ปีงบฯ 2559</t>
  </si>
  <si>
    <t>สรุปปริมาณงานและรายได้ของสำนักงานที่ดินทั่วประเทศ ประจำปีงบประมาณ พ.ศ. 2559</t>
  </si>
  <si>
    <t>ยอดรวม มค.กพ.พค.</t>
  </si>
  <si>
    <t>ประมาณเฉลี่ยต่อเดือน</t>
  </si>
  <si>
    <t>ประมาณการ มิย.</t>
  </si>
  <si>
    <t>ประมาณการ กค.</t>
  </si>
  <si>
    <t>ประมาณการ สค.</t>
  </si>
  <si>
    <t>ประมาณการ กย.</t>
  </si>
  <si>
    <t>ข้อมูล ณ วันที่ 15 กรกฎาคม 2559</t>
  </si>
  <si>
    <t>ข้อมูล ณ 1 พฤศจิกายน  2559</t>
  </si>
  <si>
    <t>ข้อมูล ณ 7 ธันวาคม 2559 (ปิดงบ)</t>
  </si>
  <si>
    <t>ภาษีธุรกิจเฉพาะ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</si>
</sst>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sz val="16"/>
      <color rgb="FFC00000"/>
      <name val="TH SarabunPSK"/>
      <family val="2"/>
    </font>
    <font>
      <sz val="15"/>
      <color rgb="FFC00000"/>
      <name val="TH SarabunPSK"/>
      <family val="2"/>
    </font>
    <font>
      <sz val="16"/>
      <color rgb="FFFF0000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187" fontId="2" fillId="0" borderId="4" xfId="1" applyNumberFormat="1" applyFont="1" applyBorder="1"/>
    <xf numFmtId="187" fontId="2" fillId="0" borderId="0" xfId="0" applyNumberFormat="1" applyFont="1"/>
    <xf numFmtId="0" fontId="6" fillId="0" borderId="9" xfId="0" applyFont="1" applyBorder="1"/>
    <xf numFmtId="187" fontId="6" fillId="0" borderId="4" xfId="1" applyNumberFormat="1" applyFont="1" applyBorder="1"/>
    <xf numFmtId="187" fontId="8" fillId="0" borderId="0" xfId="2" applyNumberFormat="1" applyFont="1" applyFill="1" applyBorder="1" applyAlignment="1">
      <alignment vertical="center"/>
    </xf>
    <xf numFmtId="0" fontId="6" fillId="0" borderId="2" xfId="0" applyFont="1" applyBorder="1"/>
    <xf numFmtId="187" fontId="2" fillId="0" borderId="4" xfId="0" applyNumberFormat="1" applyFont="1" applyBorder="1"/>
    <xf numFmtId="187" fontId="9" fillId="0" borderId="14" xfId="0" applyNumberFormat="1" applyFont="1" applyFill="1" applyBorder="1"/>
    <xf numFmtId="187" fontId="9" fillId="0" borderId="14" xfId="1" applyNumberFormat="1" applyFont="1" applyFill="1" applyBorder="1"/>
    <xf numFmtId="187" fontId="9" fillId="0" borderId="7" xfId="0" applyNumberFormat="1" applyFont="1" applyFill="1" applyBorder="1"/>
    <xf numFmtId="187" fontId="9" fillId="0" borderId="7" xfId="1" applyNumberFormat="1" applyFont="1" applyFill="1" applyBorder="1"/>
    <xf numFmtId="187" fontId="10" fillId="0" borderId="14" xfId="1" applyNumberFormat="1" applyFont="1" applyFill="1" applyBorder="1" applyAlignment="1">
      <alignment vertical="center"/>
    </xf>
    <xf numFmtId="187" fontId="10" fillId="0" borderId="7" xfId="1" applyNumberFormat="1" applyFont="1" applyFill="1" applyBorder="1" applyAlignment="1">
      <alignment vertical="center"/>
    </xf>
    <xf numFmtId="187" fontId="2" fillId="0" borderId="7" xfId="1" applyNumberFormat="1" applyFont="1" applyFill="1" applyBorder="1"/>
    <xf numFmtId="187" fontId="6" fillId="0" borderId="7" xfId="1" applyNumberFormat="1" applyFont="1" applyFill="1" applyBorder="1"/>
    <xf numFmtId="188" fontId="5" fillId="0" borderId="5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87" fontId="2" fillId="0" borderId="14" xfId="1" applyNumberFormat="1" applyFont="1" applyFill="1" applyBorder="1"/>
    <xf numFmtId="187" fontId="6" fillId="0" borderId="15" xfId="1" applyNumberFormat="1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7" fontId="10" fillId="0" borderId="7" xfId="0" applyNumberFormat="1" applyFont="1" applyFill="1" applyBorder="1"/>
    <xf numFmtId="187" fontId="10" fillId="0" borderId="7" xfId="1" applyNumberFormat="1" applyFont="1" applyFill="1" applyBorder="1"/>
    <xf numFmtId="187" fontId="11" fillId="0" borderId="7" xfId="1" applyNumberFormat="1" applyFont="1" applyFill="1" applyBorder="1"/>
    <xf numFmtId="187" fontId="12" fillId="0" borderId="7" xfId="0" applyNumberFormat="1" applyFont="1" applyFill="1" applyBorder="1"/>
    <xf numFmtId="187" fontId="12" fillId="0" borderId="7" xfId="1" applyNumberFormat="1" applyFont="1" applyFill="1" applyBorder="1"/>
    <xf numFmtId="187" fontId="13" fillId="0" borderId="7" xfId="1" applyNumberFormat="1" applyFont="1" applyFill="1" applyBorder="1" applyAlignment="1">
      <alignment vertical="center"/>
    </xf>
    <xf numFmtId="187" fontId="14" fillId="0" borderId="7" xfId="0" applyNumberFormat="1" applyFont="1" applyFill="1" applyBorder="1"/>
    <xf numFmtId="187" fontId="14" fillId="0" borderId="7" xfId="1" applyNumberFormat="1" applyFont="1" applyFill="1" applyBorder="1"/>
    <xf numFmtId="187" fontId="6" fillId="0" borderId="0" xfId="2" applyNumberFormat="1" applyFont="1" applyFill="1" applyBorder="1" applyAlignment="1">
      <alignment vertical="center"/>
    </xf>
    <xf numFmtId="0" fontId="13" fillId="0" borderId="9" xfId="0" applyFont="1" applyBorder="1"/>
    <xf numFmtId="0" fontId="13" fillId="0" borderId="10" xfId="0" applyFont="1" applyBorder="1" applyAlignment="1">
      <alignment horizontal="left"/>
    </xf>
    <xf numFmtId="187" fontId="13" fillId="0" borderId="7" xfId="1" applyNumberFormat="1" applyFont="1" applyFill="1" applyBorder="1"/>
    <xf numFmtId="187" fontId="13" fillId="0" borderId="0" xfId="0" applyNumberFormat="1" applyFont="1"/>
    <xf numFmtId="0" fontId="13" fillId="0" borderId="0" xfId="0" applyFont="1"/>
    <xf numFmtId="0" fontId="13" fillId="0" borderId="2" xfId="0" applyFont="1" applyBorder="1"/>
    <xf numFmtId="187" fontId="13" fillId="0" borderId="15" xfId="1" applyNumberFormat="1" applyFont="1" applyFill="1" applyBorder="1"/>
    <xf numFmtId="187" fontId="14" fillId="0" borderId="15" xfId="0" applyNumberFormat="1" applyFont="1" applyFill="1" applyBorder="1"/>
    <xf numFmtId="187" fontId="14" fillId="0" borderId="15" xfId="1" applyNumberFormat="1" applyFont="1" applyFill="1" applyBorder="1"/>
    <xf numFmtId="187" fontId="2" fillId="0" borderId="16" xfId="1" applyNumberFormat="1" applyFont="1" applyFill="1" applyBorder="1"/>
    <xf numFmtId="187" fontId="13" fillId="0" borderId="17" xfId="0" applyNumberFormat="1" applyFont="1" applyBorder="1"/>
    <xf numFmtId="187" fontId="2" fillId="0" borderId="18" xfId="1" applyNumberFormat="1" applyFont="1" applyFill="1" applyBorder="1"/>
    <xf numFmtId="187" fontId="6" fillId="0" borderId="18" xfId="1" applyNumberFormat="1" applyFont="1" applyFill="1" applyBorder="1"/>
    <xf numFmtId="187" fontId="11" fillId="0" borderId="18" xfId="1" applyNumberFormat="1" applyFont="1" applyFill="1" applyBorder="1"/>
    <xf numFmtId="187" fontId="13" fillId="0" borderId="18" xfId="1" applyNumberFormat="1" applyFont="1" applyFill="1" applyBorder="1" applyAlignment="1">
      <alignment vertical="center"/>
    </xf>
    <xf numFmtId="187" fontId="13" fillId="0" borderId="18" xfId="1" applyNumberFormat="1" applyFont="1" applyFill="1" applyBorder="1"/>
    <xf numFmtId="187" fontId="13" fillId="0" borderId="19" xfId="1" applyNumberFormat="1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187" fontId="6" fillId="0" borderId="0" xfId="0" applyNumberFormat="1" applyFont="1"/>
    <xf numFmtId="0" fontId="6" fillId="0" borderId="0" xfId="0" applyFont="1"/>
    <xf numFmtId="187" fontId="6" fillId="0" borderId="7" xfId="1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/>
    <xf numFmtId="0" fontId="6" fillId="0" borderId="8" xfId="0" applyFont="1" applyBorder="1" applyAlignment="1">
      <alignment horizontal="left"/>
    </xf>
    <xf numFmtId="187" fontId="6" fillId="0" borderId="14" xfId="1" applyNumberFormat="1" applyFont="1" applyFill="1" applyBorder="1"/>
    <xf numFmtId="187" fontId="10" fillId="0" borderId="14" xfId="0" applyNumberFormat="1" applyFont="1" applyFill="1" applyBorder="1"/>
    <xf numFmtId="187" fontId="10" fillId="0" borderId="14" xfId="1" applyNumberFormat="1" applyFont="1" applyFill="1" applyBorder="1"/>
    <xf numFmtId="187" fontId="10" fillId="0" borderId="15" xfId="0" applyNumberFormat="1" applyFont="1" applyFill="1" applyBorder="1"/>
    <xf numFmtId="187" fontId="10" fillId="0" borderId="15" xfId="1" applyNumberFormat="1" applyFont="1" applyFill="1" applyBorder="1"/>
    <xf numFmtId="187" fontId="6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188" fontId="5" fillId="0" borderId="11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"/>
  <sheetViews>
    <sheetView tabSelected="1" view="pageBreakPreview" zoomScaleSheetLayoutView="100" workbookViewId="0">
      <pane xSplit="2" ySplit="4" topLeftCell="C11" activePane="bottomRight" state="frozenSplit"/>
      <selection pane="topRight" activeCell="E1" sqref="E1"/>
      <selection pane="bottomLeft" activeCell="A5" sqref="A5"/>
      <selection pane="bottomRight" activeCell="E2" sqref="E1:F1048576"/>
    </sheetView>
  </sheetViews>
  <sheetFormatPr defaultRowHeight="21"/>
  <cols>
    <col min="1" max="1" width="8.875" style="60" customWidth="1"/>
    <col min="2" max="2" width="4" style="60" customWidth="1"/>
    <col min="3" max="3" width="12.5" style="60" customWidth="1"/>
    <col min="4" max="4" width="12.125" style="60" customWidth="1"/>
    <col min="5" max="6" width="10.375" style="60" hidden="1" customWidth="1"/>
    <col min="7" max="7" width="12.5" style="60" customWidth="1"/>
    <col min="8" max="8" width="10.375" style="60" customWidth="1"/>
    <col min="9" max="9" width="8.625" style="60" customWidth="1"/>
    <col min="10" max="10" width="10" style="60" customWidth="1"/>
    <col min="11" max="11" width="15.25" style="60" customWidth="1"/>
    <col min="12" max="13" width="15.125" style="60" customWidth="1"/>
    <col min="14" max="14" width="16" style="60" customWidth="1"/>
    <col min="15" max="15" width="14.375" style="60" customWidth="1"/>
    <col min="16" max="16" width="15.25" style="60" customWidth="1"/>
    <col min="17" max="19" width="15.875" style="60" customWidth="1"/>
    <col min="20" max="20" width="14.375" style="60" customWidth="1"/>
    <col min="21" max="21" width="16.25" style="60" customWidth="1"/>
    <col min="22" max="23" width="17.125" style="60" customWidth="1"/>
    <col min="24" max="16384" width="9" style="60"/>
  </cols>
  <sheetData>
    <row r="1" spans="1:22" ht="23.25">
      <c r="A1" s="75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2" ht="19.5" customHeight="1"/>
    <row r="3" spans="1:22" s="63" customFormat="1" ht="22.5" customHeight="1">
      <c r="A3" s="76" t="s">
        <v>36</v>
      </c>
      <c r="B3" s="76"/>
      <c r="C3" s="76" t="s">
        <v>26</v>
      </c>
      <c r="D3" s="76"/>
      <c r="E3" s="77" t="s">
        <v>23</v>
      </c>
      <c r="F3" s="78"/>
      <c r="G3" s="62" t="s">
        <v>22</v>
      </c>
      <c r="H3" s="62" t="s">
        <v>27</v>
      </c>
      <c r="I3" s="79" t="s">
        <v>32</v>
      </c>
      <c r="J3" s="79"/>
      <c r="K3" s="80" t="s">
        <v>3</v>
      </c>
      <c r="L3" s="81"/>
      <c r="M3" s="82"/>
      <c r="N3" s="76" t="s">
        <v>47</v>
      </c>
      <c r="O3" s="76"/>
      <c r="P3" s="76"/>
      <c r="Q3" s="76" t="s">
        <v>6</v>
      </c>
      <c r="R3" s="76"/>
      <c r="S3" s="76"/>
      <c r="T3" s="83" t="s">
        <v>8</v>
      </c>
      <c r="U3" s="76" t="s">
        <v>9</v>
      </c>
    </row>
    <row r="4" spans="1:22" s="63" customFormat="1" ht="22.5" customHeight="1">
      <c r="A4" s="76"/>
      <c r="B4" s="76"/>
      <c r="C4" s="64" t="s">
        <v>1</v>
      </c>
      <c r="D4" s="64" t="s">
        <v>2</v>
      </c>
      <c r="E4" s="22" t="s">
        <v>24</v>
      </c>
      <c r="F4" s="22" t="s">
        <v>25</v>
      </c>
      <c r="G4" s="64" t="s">
        <v>2</v>
      </c>
      <c r="H4" s="64" t="s">
        <v>2</v>
      </c>
      <c r="I4" s="23" t="s">
        <v>33</v>
      </c>
      <c r="J4" s="23" t="s">
        <v>34</v>
      </c>
      <c r="K4" s="62" t="s">
        <v>4</v>
      </c>
      <c r="L4" s="62" t="s">
        <v>5</v>
      </c>
      <c r="M4" s="62" t="s">
        <v>0</v>
      </c>
      <c r="N4" s="65" t="s">
        <v>28</v>
      </c>
      <c r="O4" s="65" t="s">
        <v>30</v>
      </c>
      <c r="P4" s="65" t="s">
        <v>0</v>
      </c>
      <c r="Q4" s="65" t="s">
        <v>7</v>
      </c>
      <c r="R4" s="65" t="s">
        <v>29</v>
      </c>
      <c r="S4" s="65" t="s">
        <v>0</v>
      </c>
      <c r="T4" s="84"/>
      <c r="U4" s="76"/>
    </row>
    <row r="5" spans="1:22" ht="26.25" customHeight="1">
      <c r="A5" s="66" t="s">
        <v>10</v>
      </c>
      <c r="B5" s="67">
        <v>58</v>
      </c>
      <c r="C5" s="68">
        <v>820195</v>
      </c>
      <c r="D5" s="68">
        <v>821928</v>
      </c>
      <c r="E5" s="68">
        <v>207679</v>
      </c>
      <c r="F5" s="68">
        <v>207827</v>
      </c>
      <c r="G5" s="68">
        <v>785105</v>
      </c>
      <c r="H5" s="68">
        <v>36823</v>
      </c>
      <c r="I5" s="68">
        <v>12161</v>
      </c>
      <c r="J5" s="68">
        <v>207822</v>
      </c>
      <c r="K5" s="69">
        <v>37473802</v>
      </c>
      <c r="L5" s="69">
        <v>2344295310</v>
      </c>
      <c r="M5" s="69">
        <f>K5+L5</f>
        <v>2381769112</v>
      </c>
      <c r="N5" s="18">
        <v>2162900253</v>
      </c>
      <c r="O5" s="18">
        <v>216316940</v>
      </c>
      <c r="P5" s="69">
        <f>N5+O5</f>
        <v>2379217193</v>
      </c>
      <c r="Q5" s="18">
        <v>1350754388</v>
      </c>
      <c r="R5" s="18">
        <v>508045915</v>
      </c>
      <c r="S5" s="69">
        <f>Q5+R5</f>
        <v>1858800303</v>
      </c>
      <c r="T5" s="69">
        <v>413295719.00300002</v>
      </c>
      <c r="U5" s="70">
        <f>M5+P5+S5+T5</f>
        <v>7033082327.0030003</v>
      </c>
      <c r="V5" s="59"/>
    </row>
    <row r="6" spans="1:22" ht="26.25" customHeight="1">
      <c r="A6" s="9" t="s">
        <v>11</v>
      </c>
      <c r="B6" s="58">
        <v>58</v>
      </c>
      <c r="C6" s="21">
        <v>861647</v>
      </c>
      <c r="D6" s="21">
        <v>865647</v>
      </c>
      <c r="E6" s="21">
        <v>210474</v>
      </c>
      <c r="F6" s="21">
        <v>210274</v>
      </c>
      <c r="G6" s="21">
        <v>830055</v>
      </c>
      <c r="H6" s="21">
        <v>35592</v>
      </c>
      <c r="I6" s="21">
        <v>12546</v>
      </c>
      <c r="J6" s="21">
        <v>210274</v>
      </c>
      <c r="K6" s="29">
        <v>39687494</v>
      </c>
      <c r="L6" s="29">
        <v>1849613584</v>
      </c>
      <c r="M6" s="29">
        <f t="shared" ref="M6:M17" si="0">K6+L6</f>
        <v>1889301078</v>
      </c>
      <c r="N6" s="29">
        <v>2905915979</v>
      </c>
      <c r="O6" s="29">
        <v>290770092</v>
      </c>
      <c r="P6" s="29">
        <f t="shared" ref="P6:P17" si="1">N6+O6</f>
        <v>3196686071</v>
      </c>
      <c r="Q6" s="29">
        <v>1474717162</v>
      </c>
      <c r="R6" s="29">
        <v>753140456</v>
      </c>
      <c r="S6" s="29">
        <f t="shared" ref="S6:S17" si="2">Q6+R6</f>
        <v>2227857618</v>
      </c>
      <c r="T6" s="29">
        <v>497620128</v>
      </c>
      <c r="U6" s="30">
        <f t="shared" ref="U6:U16" si="3">M6+P6+S6+T6</f>
        <v>7811464895</v>
      </c>
      <c r="V6" s="59"/>
    </row>
    <row r="7" spans="1:22" ht="26.25" customHeight="1">
      <c r="A7" s="9" t="s">
        <v>12</v>
      </c>
      <c r="B7" s="58">
        <v>58</v>
      </c>
      <c r="C7" s="21">
        <v>855527</v>
      </c>
      <c r="D7" s="21">
        <v>856996</v>
      </c>
      <c r="E7" s="21">
        <v>181596</v>
      </c>
      <c r="F7" s="21">
        <v>181661</v>
      </c>
      <c r="G7" s="21">
        <v>823912</v>
      </c>
      <c r="H7" s="21">
        <v>33084</v>
      </c>
      <c r="I7" s="21">
        <v>13416</v>
      </c>
      <c r="J7" s="21">
        <v>181618</v>
      </c>
      <c r="K7" s="29">
        <v>41092865</v>
      </c>
      <c r="L7" s="29">
        <v>3051117217</v>
      </c>
      <c r="M7" s="29">
        <f t="shared" si="0"/>
        <v>3092210082</v>
      </c>
      <c r="N7" s="29">
        <v>4276713671.4000001</v>
      </c>
      <c r="O7" s="29">
        <v>427903871.59899998</v>
      </c>
      <c r="P7" s="29">
        <f t="shared" si="1"/>
        <v>4704617542.9990005</v>
      </c>
      <c r="Q7" s="29">
        <v>3477102652</v>
      </c>
      <c r="R7" s="29">
        <v>1061027456</v>
      </c>
      <c r="S7" s="29">
        <f t="shared" si="2"/>
        <v>4538130108</v>
      </c>
      <c r="T7" s="19">
        <v>1190233421</v>
      </c>
      <c r="U7" s="30">
        <f t="shared" si="3"/>
        <v>13525191153.999001</v>
      </c>
      <c r="V7" s="59"/>
    </row>
    <row r="8" spans="1:22" ht="26.25" customHeight="1">
      <c r="A8" s="9" t="s">
        <v>13</v>
      </c>
      <c r="B8" s="58">
        <v>59</v>
      </c>
      <c r="C8" s="21">
        <v>748823</v>
      </c>
      <c r="D8" s="21">
        <v>745401</v>
      </c>
      <c r="E8" s="21">
        <v>151782</v>
      </c>
      <c r="F8" s="21">
        <v>151421</v>
      </c>
      <c r="G8" s="21">
        <v>711652</v>
      </c>
      <c r="H8" s="21">
        <v>33749</v>
      </c>
      <c r="I8" s="21">
        <v>10411</v>
      </c>
      <c r="J8" s="21">
        <v>151363</v>
      </c>
      <c r="K8" s="29">
        <v>33120097</v>
      </c>
      <c r="L8" s="29">
        <v>1653767590</v>
      </c>
      <c r="M8" s="29">
        <f t="shared" si="0"/>
        <v>1686887687</v>
      </c>
      <c r="N8" s="29">
        <v>1527197176</v>
      </c>
      <c r="O8" s="29">
        <v>152733601.00100002</v>
      </c>
      <c r="P8" s="29">
        <f t="shared" si="1"/>
        <v>1679930777.0009999</v>
      </c>
      <c r="Q8" s="29">
        <v>1353944972</v>
      </c>
      <c r="R8" s="29">
        <v>348077188</v>
      </c>
      <c r="S8" s="29">
        <f t="shared" si="2"/>
        <v>1702022160</v>
      </c>
      <c r="T8" s="29">
        <v>536156551</v>
      </c>
      <c r="U8" s="30">
        <f t="shared" si="3"/>
        <v>5604997175.0009995</v>
      </c>
      <c r="V8" s="59"/>
    </row>
    <row r="9" spans="1:22" ht="26.25" customHeight="1">
      <c r="A9" s="9" t="s">
        <v>14</v>
      </c>
      <c r="B9" s="58">
        <v>59</v>
      </c>
      <c r="C9" s="21">
        <v>849404</v>
      </c>
      <c r="D9" s="21">
        <v>844167</v>
      </c>
      <c r="E9" s="21">
        <v>205572</v>
      </c>
      <c r="F9" s="21">
        <v>203859</v>
      </c>
      <c r="G9" s="21">
        <v>810361</v>
      </c>
      <c r="H9" s="21">
        <v>33806</v>
      </c>
      <c r="I9" s="21">
        <v>13250</v>
      </c>
      <c r="J9" s="21">
        <v>203854</v>
      </c>
      <c r="K9" s="29">
        <v>37875795</v>
      </c>
      <c r="L9" s="29">
        <v>1300679366</v>
      </c>
      <c r="M9" s="29">
        <f t="shared" si="0"/>
        <v>1338555161</v>
      </c>
      <c r="N9" s="29">
        <v>1840360238</v>
      </c>
      <c r="O9" s="29">
        <v>184042106</v>
      </c>
      <c r="P9" s="29">
        <f t="shared" si="1"/>
        <v>2024402344</v>
      </c>
      <c r="Q9" s="30">
        <v>1524775419</v>
      </c>
      <c r="R9" s="29">
        <v>427771517</v>
      </c>
      <c r="S9" s="29">
        <f t="shared" si="2"/>
        <v>1952546936</v>
      </c>
      <c r="T9" s="29">
        <v>363383281.99599999</v>
      </c>
      <c r="U9" s="30">
        <f t="shared" si="3"/>
        <v>5678887722.9960003</v>
      </c>
      <c r="V9" s="59"/>
    </row>
    <row r="10" spans="1:22" ht="26.25" customHeight="1">
      <c r="A10" s="9" t="s">
        <v>15</v>
      </c>
      <c r="B10" s="58">
        <v>59</v>
      </c>
      <c r="C10" s="21">
        <v>1479426</v>
      </c>
      <c r="D10" s="21">
        <v>1467168</v>
      </c>
      <c r="E10" s="21">
        <v>686046</v>
      </c>
      <c r="F10" s="21">
        <v>679298</v>
      </c>
      <c r="G10" s="21">
        <v>1431214</v>
      </c>
      <c r="H10" s="21">
        <v>35954</v>
      </c>
      <c r="I10" s="21">
        <v>16408</v>
      </c>
      <c r="J10" s="21">
        <v>679211</v>
      </c>
      <c r="K10" s="29">
        <v>45532150</v>
      </c>
      <c r="L10" s="29">
        <v>1993970787</v>
      </c>
      <c r="M10" s="29">
        <f t="shared" si="0"/>
        <v>2039502937</v>
      </c>
      <c r="N10" s="29">
        <v>3101721511</v>
      </c>
      <c r="O10" s="29">
        <v>310157611</v>
      </c>
      <c r="P10" s="29">
        <f t="shared" si="1"/>
        <v>3411879122</v>
      </c>
      <c r="Q10" s="29">
        <v>1887939378</v>
      </c>
      <c r="R10" s="29">
        <v>758329557</v>
      </c>
      <c r="S10" s="29">
        <f t="shared" si="2"/>
        <v>2646268935</v>
      </c>
      <c r="T10" s="29">
        <v>464664448.00099999</v>
      </c>
      <c r="U10" s="30">
        <f t="shared" si="3"/>
        <v>8562315442.0010004</v>
      </c>
      <c r="V10" s="59"/>
    </row>
    <row r="11" spans="1:22" ht="26.25" customHeight="1">
      <c r="A11" s="9" t="s">
        <v>16</v>
      </c>
      <c r="B11" s="58">
        <v>59</v>
      </c>
      <c r="C11" s="21">
        <v>1010528</v>
      </c>
      <c r="D11" s="21">
        <v>1002930</v>
      </c>
      <c r="E11" s="21">
        <v>320283</v>
      </c>
      <c r="F11" s="21">
        <v>324741</v>
      </c>
      <c r="G11" s="21">
        <v>975163</v>
      </c>
      <c r="H11" s="21">
        <v>27767</v>
      </c>
      <c r="I11" s="21">
        <v>11901</v>
      </c>
      <c r="J11" s="21">
        <v>324741</v>
      </c>
      <c r="K11" s="29">
        <v>40138786</v>
      </c>
      <c r="L11" s="29">
        <v>1382656274</v>
      </c>
      <c r="M11" s="29">
        <f t="shared" si="0"/>
        <v>1422795060</v>
      </c>
      <c r="N11" s="29">
        <v>3866786988</v>
      </c>
      <c r="O11" s="29">
        <v>386758297</v>
      </c>
      <c r="P11" s="29">
        <f t="shared" si="1"/>
        <v>4253545285</v>
      </c>
      <c r="Q11" s="29">
        <v>2032383175</v>
      </c>
      <c r="R11" s="29">
        <v>1010310608</v>
      </c>
      <c r="S11" s="29">
        <f t="shared" si="2"/>
        <v>3042693783</v>
      </c>
      <c r="T11" s="29">
        <v>476801499</v>
      </c>
      <c r="U11" s="30">
        <f t="shared" si="3"/>
        <v>9195835627</v>
      </c>
      <c r="V11" s="59"/>
    </row>
    <row r="12" spans="1:22" ht="26.25" customHeight="1">
      <c r="A12" s="9" t="s">
        <v>17</v>
      </c>
      <c r="B12" s="58">
        <v>59</v>
      </c>
      <c r="C12" s="61">
        <v>916848</v>
      </c>
      <c r="D12" s="61">
        <v>908338</v>
      </c>
      <c r="E12" s="61">
        <v>300705</v>
      </c>
      <c r="F12" s="61">
        <v>300749</v>
      </c>
      <c r="G12" s="61">
        <v>876581</v>
      </c>
      <c r="H12" s="61">
        <v>31757</v>
      </c>
      <c r="I12" s="61">
        <v>13672</v>
      </c>
      <c r="J12" s="61">
        <v>300649</v>
      </c>
      <c r="K12" s="29">
        <v>32887437</v>
      </c>
      <c r="L12" s="29">
        <v>2195176924</v>
      </c>
      <c r="M12" s="29">
        <f t="shared" si="0"/>
        <v>2228064361</v>
      </c>
      <c r="N12" s="29">
        <v>1350552976</v>
      </c>
      <c r="O12" s="29">
        <v>135055947</v>
      </c>
      <c r="P12" s="29">
        <f t="shared" si="1"/>
        <v>1485608923</v>
      </c>
      <c r="Q12" s="29">
        <v>1204436812</v>
      </c>
      <c r="R12" s="29">
        <v>291177702</v>
      </c>
      <c r="S12" s="29">
        <f t="shared" si="2"/>
        <v>1495614514</v>
      </c>
      <c r="T12" s="29">
        <v>335147423</v>
      </c>
      <c r="U12" s="30">
        <f t="shared" si="3"/>
        <v>5544435221</v>
      </c>
      <c r="V12" s="59"/>
    </row>
    <row r="13" spans="1:22" ht="26.25" customHeight="1">
      <c r="A13" s="9" t="s">
        <v>18</v>
      </c>
      <c r="B13" s="58">
        <v>59</v>
      </c>
      <c r="C13" s="21">
        <v>929379</v>
      </c>
      <c r="D13" s="21">
        <v>930858</v>
      </c>
      <c r="E13" s="21">
        <v>234693</v>
      </c>
      <c r="F13" s="21">
        <v>234316</v>
      </c>
      <c r="G13" s="21">
        <v>894286</v>
      </c>
      <c r="H13" s="21">
        <v>36572</v>
      </c>
      <c r="I13" s="21">
        <v>13065</v>
      </c>
      <c r="J13" s="21">
        <v>234273</v>
      </c>
      <c r="K13" s="29">
        <v>38120279</v>
      </c>
      <c r="L13" s="29">
        <v>3124147438</v>
      </c>
      <c r="M13" s="29">
        <f t="shared" si="0"/>
        <v>3162267717</v>
      </c>
      <c r="N13" s="29">
        <v>2346682606</v>
      </c>
      <c r="O13" s="29">
        <v>234696711</v>
      </c>
      <c r="P13" s="29">
        <f t="shared" si="1"/>
        <v>2581379317</v>
      </c>
      <c r="Q13" s="29">
        <v>1561668177</v>
      </c>
      <c r="R13" s="29">
        <v>546998731</v>
      </c>
      <c r="S13" s="29">
        <f t="shared" si="2"/>
        <v>2108666908</v>
      </c>
      <c r="T13" s="29">
        <v>396206083.00099999</v>
      </c>
      <c r="U13" s="30">
        <f t="shared" si="3"/>
        <v>8248520025.0010004</v>
      </c>
      <c r="V13" s="59"/>
    </row>
    <row r="14" spans="1:22" ht="26.25" customHeight="1">
      <c r="A14" s="9" t="s">
        <v>19</v>
      </c>
      <c r="B14" s="58">
        <v>59</v>
      </c>
      <c r="C14" s="21">
        <v>745293</v>
      </c>
      <c r="D14" s="21">
        <v>750492</v>
      </c>
      <c r="E14" s="21">
        <v>188119</v>
      </c>
      <c r="F14" s="21">
        <v>187705</v>
      </c>
      <c r="G14" s="21">
        <v>717066</v>
      </c>
      <c r="H14" s="21">
        <v>33426</v>
      </c>
      <c r="I14" s="21">
        <v>12712</v>
      </c>
      <c r="J14" s="21">
        <v>187705</v>
      </c>
      <c r="K14" s="29">
        <v>32132525</v>
      </c>
      <c r="L14" s="29">
        <v>2321759261</v>
      </c>
      <c r="M14" s="29">
        <f t="shared" si="0"/>
        <v>2353891786</v>
      </c>
      <c r="N14" s="29">
        <v>1544677907</v>
      </c>
      <c r="O14" s="29">
        <v>154471021</v>
      </c>
      <c r="P14" s="29">
        <f t="shared" si="1"/>
        <v>1699148928</v>
      </c>
      <c r="Q14" s="29">
        <v>1309002880</v>
      </c>
      <c r="R14" s="29">
        <v>342423670</v>
      </c>
      <c r="S14" s="29">
        <f t="shared" si="2"/>
        <v>1651426550</v>
      </c>
      <c r="T14" s="29">
        <v>324764049</v>
      </c>
      <c r="U14" s="30">
        <f t="shared" si="3"/>
        <v>6029231313</v>
      </c>
      <c r="V14" s="59"/>
    </row>
    <row r="15" spans="1:22" ht="26.25" customHeight="1">
      <c r="A15" s="9" t="s">
        <v>20</v>
      </c>
      <c r="B15" s="58">
        <v>59</v>
      </c>
      <c r="C15" s="21">
        <v>995325</v>
      </c>
      <c r="D15" s="21">
        <v>996972</v>
      </c>
      <c r="E15" s="21">
        <v>322731</v>
      </c>
      <c r="F15" s="21">
        <v>322117</v>
      </c>
      <c r="G15" s="21">
        <v>958515</v>
      </c>
      <c r="H15" s="21">
        <v>38457</v>
      </c>
      <c r="I15" s="21">
        <v>14245</v>
      </c>
      <c r="J15" s="21">
        <v>322117</v>
      </c>
      <c r="K15" s="29">
        <v>40061223</v>
      </c>
      <c r="L15" s="29">
        <v>2875542738</v>
      </c>
      <c r="M15" s="29">
        <f t="shared" si="0"/>
        <v>2915603961</v>
      </c>
      <c r="N15" s="29">
        <v>1998161658</v>
      </c>
      <c r="O15" s="29">
        <v>199827405.00300002</v>
      </c>
      <c r="P15" s="29">
        <f t="shared" si="1"/>
        <v>2197989063.0030003</v>
      </c>
      <c r="Q15" s="29">
        <v>1718259758</v>
      </c>
      <c r="R15" s="29">
        <v>469083967</v>
      </c>
      <c r="S15" s="29">
        <f t="shared" si="2"/>
        <v>2187343725</v>
      </c>
      <c r="T15" s="29">
        <v>400623181</v>
      </c>
      <c r="U15" s="30">
        <f t="shared" si="3"/>
        <v>7701559930.0030003</v>
      </c>
      <c r="V15" s="59"/>
    </row>
    <row r="16" spans="1:22" ht="26.25" customHeight="1">
      <c r="A16" s="12" t="s">
        <v>21</v>
      </c>
      <c r="B16" s="58">
        <v>59</v>
      </c>
      <c r="C16" s="25">
        <v>930299</v>
      </c>
      <c r="D16" s="25">
        <v>940191</v>
      </c>
      <c r="E16" s="25">
        <v>274761</v>
      </c>
      <c r="F16" s="25">
        <v>275093</v>
      </c>
      <c r="G16" s="25">
        <v>896572</v>
      </c>
      <c r="H16" s="25">
        <v>43619</v>
      </c>
      <c r="I16" s="25">
        <v>13289</v>
      </c>
      <c r="J16" s="25">
        <v>275093</v>
      </c>
      <c r="K16" s="71">
        <v>42449938</v>
      </c>
      <c r="L16" s="71">
        <v>3081708009</v>
      </c>
      <c r="M16" s="71">
        <f t="shared" si="0"/>
        <v>3124157947</v>
      </c>
      <c r="N16" s="71">
        <v>2484401973</v>
      </c>
      <c r="O16" s="71">
        <v>248456408</v>
      </c>
      <c r="P16" s="71">
        <f t="shared" si="1"/>
        <v>2732858381</v>
      </c>
      <c r="Q16" s="71">
        <v>1478653040</v>
      </c>
      <c r="R16" s="71">
        <v>613658774</v>
      </c>
      <c r="S16" s="71">
        <f t="shared" si="2"/>
        <v>2092311814</v>
      </c>
      <c r="T16" s="71">
        <v>365271672</v>
      </c>
      <c r="U16" s="72">
        <f t="shared" si="3"/>
        <v>8314599814</v>
      </c>
      <c r="V16" s="59"/>
    </row>
    <row r="17" spans="1:22" ht="25.5" customHeight="1" thickBot="1">
      <c r="A17" s="74" t="s">
        <v>0</v>
      </c>
      <c r="B17" s="74"/>
      <c r="C17" s="10">
        <f>SUM(C5:C16)</f>
        <v>11142694</v>
      </c>
      <c r="D17" s="10">
        <f t="shared" ref="D17:R17" si="4">SUM(D5:D16)</f>
        <v>11131088</v>
      </c>
      <c r="E17" s="10">
        <f t="shared" si="4"/>
        <v>3284441</v>
      </c>
      <c r="F17" s="10">
        <f t="shared" si="4"/>
        <v>3279061</v>
      </c>
      <c r="G17" s="10">
        <f t="shared" si="4"/>
        <v>10710482</v>
      </c>
      <c r="H17" s="10">
        <f t="shared" si="4"/>
        <v>420606</v>
      </c>
      <c r="I17" s="10">
        <f t="shared" si="4"/>
        <v>157076</v>
      </c>
      <c r="J17" s="10">
        <f t="shared" si="4"/>
        <v>3278720</v>
      </c>
      <c r="K17" s="73">
        <f t="shared" si="4"/>
        <v>460572391</v>
      </c>
      <c r="L17" s="73">
        <f t="shared" si="4"/>
        <v>27174434498</v>
      </c>
      <c r="M17" s="73">
        <f t="shared" si="0"/>
        <v>27635006889</v>
      </c>
      <c r="N17" s="73">
        <f t="shared" si="4"/>
        <v>29406072936.400002</v>
      </c>
      <c r="O17" s="73">
        <f t="shared" si="4"/>
        <v>2941190010.6029997</v>
      </c>
      <c r="P17" s="73">
        <f t="shared" si="1"/>
        <v>32347262947.003002</v>
      </c>
      <c r="Q17" s="73">
        <f t="shared" si="4"/>
        <v>20373637813</v>
      </c>
      <c r="R17" s="73">
        <f t="shared" si="4"/>
        <v>7130045541</v>
      </c>
      <c r="S17" s="73">
        <f t="shared" si="2"/>
        <v>27503683354</v>
      </c>
      <c r="T17" s="73">
        <f t="shared" ref="T17" si="5">SUM(T5:T16)</f>
        <v>5764167456.0010004</v>
      </c>
      <c r="U17" s="10">
        <f>SUM(U5:U16)</f>
        <v>93250120646.004013</v>
      </c>
      <c r="V17" s="59"/>
    </row>
    <row r="18" spans="1:22" ht="21.75" thickTop="1">
      <c r="A18" s="60" t="s">
        <v>35</v>
      </c>
      <c r="C18" s="59">
        <f>C17/12</f>
        <v>928557.83333333337</v>
      </c>
      <c r="D18" s="59">
        <f t="shared" ref="D18:U18" si="6">D17/12</f>
        <v>927590.66666666663</v>
      </c>
      <c r="E18" s="59">
        <f t="shared" si="6"/>
        <v>273703.41666666669</v>
      </c>
      <c r="F18" s="59">
        <f t="shared" si="6"/>
        <v>273255.08333333331</v>
      </c>
      <c r="G18" s="59">
        <f t="shared" si="6"/>
        <v>892540.16666666663</v>
      </c>
      <c r="H18" s="59">
        <f t="shared" si="6"/>
        <v>35050.5</v>
      </c>
      <c r="I18" s="59">
        <f t="shared" si="6"/>
        <v>13089.666666666666</v>
      </c>
      <c r="J18" s="59">
        <f t="shared" si="6"/>
        <v>273226.66666666669</v>
      </c>
      <c r="K18" s="59">
        <f t="shared" si="6"/>
        <v>38381032.583333336</v>
      </c>
      <c r="L18" s="59">
        <f t="shared" si="6"/>
        <v>2264536208.1666665</v>
      </c>
      <c r="M18" s="59">
        <f t="shared" si="6"/>
        <v>2302917240.75</v>
      </c>
      <c r="N18" s="59">
        <f t="shared" si="6"/>
        <v>2450506078.0333333</v>
      </c>
      <c r="O18" s="59">
        <f t="shared" si="6"/>
        <v>245099167.55024996</v>
      </c>
      <c r="P18" s="59">
        <f t="shared" si="6"/>
        <v>2695605245.5835834</v>
      </c>
      <c r="Q18" s="59">
        <f t="shared" si="6"/>
        <v>1697803151.0833333</v>
      </c>
      <c r="R18" s="59">
        <f t="shared" si="6"/>
        <v>594170461.75</v>
      </c>
      <c r="S18" s="59">
        <f t="shared" si="6"/>
        <v>2291973612.8333335</v>
      </c>
      <c r="T18" s="59">
        <f t="shared" si="6"/>
        <v>480347288.00008339</v>
      </c>
      <c r="U18" s="59">
        <f t="shared" si="6"/>
        <v>7770843387.1670008</v>
      </c>
    </row>
    <row r="19" spans="1:22" ht="23.25">
      <c r="C19" s="11"/>
      <c r="D19" s="11"/>
      <c r="E19" s="11"/>
      <c r="F19" s="11"/>
      <c r="G19" s="11"/>
      <c r="H19" s="11"/>
      <c r="I19" s="11"/>
      <c r="J19" s="11"/>
      <c r="T19" s="60" t="s">
        <v>46</v>
      </c>
    </row>
    <row r="20" spans="1:22">
      <c r="C20" s="59"/>
      <c r="D20" s="59"/>
      <c r="E20" s="59"/>
      <c r="F20" s="59"/>
      <c r="G20" s="59"/>
      <c r="H20" s="59"/>
      <c r="I20" s="59"/>
      <c r="J20" s="59"/>
    </row>
  </sheetData>
  <mergeCells count="11">
    <mergeCell ref="A17:B17"/>
    <mergeCell ref="A1:U1"/>
    <mergeCell ref="A3:B4"/>
    <mergeCell ref="C3:D3"/>
    <mergeCell ref="E3:F3"/>
    <mergeCell ref="I3:J3"/>
    <mergeCell ref="K3:M3"/>
    <mergeCell ref="N3:P3"/>
    <mergeCell ref="Q3:S3"/>
    <mergeCell ref="T3:T4"/>
    <mergeCell ref="U3:U4"/>
  </mergeCells>
  <pageMargins left="0.82677165354330717" right="0.1574803149606299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view="pageBreakPreview" zoomScaleSheetLayoutView="100" workbookViewId="0">
      <pane xSplit="2" ySplit="4" topLeftCell="P5" activePane="bottomRight" state="frozenSplit"/>
      <selection pane="topRight" activeCell="E1" sqref="E1"/>
      <selection pane="bottomLeft" activeCell="A5" sqref="A5"/>
      <selection pane="bottomRight" activeCell="A16" sqref="A16:XFD16"/>
    </sheetView>
  </sheetViews>
  <sheetFormatPr defaultRowHeight="21"/>
  <cols>
    <col min="1" max="1" width="12.75" style="1" customWidth="1"/>
    <col min="2" max="2" width="4" style="1" customWidth="1"/>
    <col min="3" max="3" width="12.5" style="1" customWidth="1"/>
    <col min="4" max="4" width="12.125" style="1" customWidth="1"/>
    <col min="5" max="6" width="10.375" style="1" customWidth="1"/>
    <col min="7" max="7" width="12.5" style="1" customWidth="1"/>
    <col min="8" max="8" width="10.375" style="1" customWidth="1"/>
    <col min="9" max="9" width="8.625" style="1" customWidth="1"/>
    <col min="10" max="10" width="10" style="1" customWidth="1"/>
    <col min="11" max="11" width="15.25" style="1" customWidth="1"/>
    <col min="12" max="13" width="15.125" style="1" customWidth="1"/>
    <col min="14" max="14" width="16" style="1" customWidth="1"/>
    <col min="15" max="15" width="14.375" style="1" customWidth="1"/>
    <col min="16" max="16" width="15.25" style="1" customWidth="1"/>
    <col min="17" max="19" width="15.875" style="1" customWidth="1"/>
    <col min="20" max="20" width="14.375" style="1" customWidth="1"/>
    <col min="21" max="21" width="16.25" style="1" customWidth="1"/>
    <col min="22" max="23" width="17.125" style="1" customWidth="1"/>
    <col min="24" max="16384" width="9" style="1"/>
  </cols>
  <sheetData>
    <row r="1" spans="1:22" ht="23.25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2" ht="19.5" customHeight="1"/>
    <row r="3" spans="1:22" s="2" customFormat="1" ht="22.5" customHeight="1">
      <c r="A3" s="86" t="s">
        <v>36</v>
      </c>
      <c r="B3" s="86"/>
      <c r="C3" s="86" t="s">
        <v>26</v>
      </c>
      <c r="D3" s="86"/>
      <c r="E3" s="77" t="s">
        <v>23</v>
      </c>
      <c r="F3" s="78"/>
      <c r="G3" s="55" t="s">
        <v>22</v>
      </c>
      <c r="H3" s="55" t="s">
        <v>27</v>
      </c>
      <c r="I3" s="79" t="s">
        <v>32</v>
      </c>
      <c r="J3" s="79"/>
      <c r="K3" s="87" t="s">
        <v>3</v>
      </c>
      <c r="L3" s="88"/>
      <c r="M3" s="89"/>
      <c r="N3" s="86" t="s">
        <v>31</v>
      </c>
      <c r="O3" s="86"/>
      <c r="P3" s="86"/>
      <c r="Q3" s="86" t="s">
        <v>6</v>
      </c>
      <c r="R3" s="86"/>
      <c r="S3" s="86"/>
      <c r="T3" s="90" t="s">
        <v>8</v>
      </c>
      <c r="U3" s="86" t="s">
        <v>9</v>
      </c>
    </row>
    <row r="4" spans="1:22" s="2" customFormat="1" ht="22.5" customHeight="1">
      <c r="A4" s="86"/>
      <c r="B4" s="86"/>
      <c r="C4" s="56" t="s">
        <v>1</v>
      </c>
      <c r="D4" s="56" t="s">
        <v>2</v>
      </c>
      <c r="E4" s="22" t="s">
        <v>24</v>
      </c>
      <c r="F4" s="22" t="s">
        <v>25</v>
      </c>
      <c r="G4" s="56" t="s">
        <v>2</v>
      </c>
      <c r="H4" s="56" t="s">
        <v>2</v>
      </c>
      <c r="I4" s="23" t="s">
        <v>33</v>
      </c>
      <c r="J4" s="23" t="s">
        <v>34</v>
      </c>
      <c r="K4" s="55" t="s">
        <v>4</v>
      </c>
      <c r="L4" s="55" t="s">
        <v>5</v>
      </c>
      <c r="M4" s="55" t="s">
        <v>0</v>
      </c>
      <c r="N4" s="57" t="s">
        <v>28</v>
      </c>
      <c r="O4" s="57" t="s">
        <v>30</v>
      </c>
      <c r="P4" s="57" t="s">
        <v>0</v>
      </c>
      <c r="Q4" s="57" t="s">
        <v>7</v>
      </c>
      <c r="R4" s="57" t="s">
        <v>29</v>
      </c>
      <c r="S4" s="57" t="s">
        <v>0</v>
      </c>
      <c r="T4" s="91"/>
      <c r="U4" s="86"/>
    </row>
    <row r="5" spans="1:22" ht="26.25" customHeight="1">
      <c r="A5" s="3" t="s">
        <v>10</v>
      </c>
      <c r="B5" s="4">
        <v>58</v>
      </c>
      <c r="C5" s="24">
        <v>818325</v>
      </c>
      <c r="D5" s="24">
        <v>820096</v>
      </c>
      <c r="E5" s="24">
        <v>207679</v>
      </c>
      <c r="F5" s="24">
        <v>207827</v>
      </c>
      <c r="G5" s="24">
        <v>783309</v>
      </c>
      <c r="H5" s="24">
        <v>36787</v>
      </c>
      <c r="I5" s="24">
        <v>12154</v>
      </c>
      <c r="J5" s="24">
        <v>207822</v>
      </c>
      <c r="K5" s="14">
        <v>37473804.329999998</v>
      </c>
      <c r="L5" s="14">
        <v>2344295310</v>
      </c>
      <c r="M5" s="14">
        <f>K5+L5</f>
        <v>2381769114.3299999</v>
      </c>
      <c r="N5" s="18">
        <v>2162900253</v>
      </c>
      <c r="O5" s="18">
        <v>216316940</v>
      </c>
      <c r="P5" s="14">
        <f>N5+O5</f>
        <v>2379217193</v>
      </c>
      <c r="Q5" s="18">
        <v>1350754388</v>
      </c>
      <c r="R5" s="18">
        <v>508045915</v>
      </c>
      <c r="S5" s="14">
        <f>Q5+R5</f>
        <v>1858800303</v>
      </c>
      <c r="T5" s="14">
        <v>413295719.00300002</v>
      </c>
      <c r="U5" s="15">
        <f>M5+P5+S5+T5</f>
        <v>7033082329.3330002</v>
      </c>
      <c r="V5" s="8"/>
    </row>
    <row r="6" spans="1:22" ht="26.25" customHeight="1">
      <c r="A6" s="5" t="s">
        <v>11</v>
      </c>
      <c r="B6" s="6">
        <v>58</v>
      </c>
      <c r="C6" s="20">
        <v>861894</v>
      </c>
      <c r="D6" s="20">
        <v>865868</v>
      </c>
      <c r="E6" s="20">
        <v>210628</v>
      </c>
      <c r="F6" s="20">
        <v>210428</v>
      </c>
      <c r="G6" s="20">
        <v>830359</v>
      </c>
      <c r="H6" s="20">
        <v>35509</v>
      </c>
      <c r="I6" s="20">
        <v>12547</v>
      </c>
      <c r="J6" s="20">
        <v>210428</v>
      </c>
      <c r="K6" s="16">
        <v>39687495.329999998</v>
      </c>
      <c r="L6" s="16">
        <v>1849613584</v>
      </c>
      <c r="M6" s="16">
        <f t="shared" ref="M6:M17" si="0">K6+L6</f>
        <v>1889301079.3299999</v>
      </c>
      <c r="N6" s="16">
        <v>2905915979</v>
      </c>
      <c r="O6" s="16">
        <v>290770092</v>
      </c>
      <c r="P6" s="16">
        <f t="shared" ref="P6:P17" si="1">N6+O6</f>
        <v>3196686071</v>
      </c>
      <c r="Q6" s="16">
        <v>1474717162</v>
      </c>
      <c r="R6" s="16">
        <v>753140456</v>
      </c>
      <c r="S6" s="16">
        <f t="shared" ref="S6:S17" si="2">Q6+R6</f>
        <v>2227857618</v>
      </c>
      <c r="T6" s="16">
        <v>497620128</v>
      </c>
      <c r="U6" s="17">
        <f t="shared" ref="U6:U16" si="3">M6+P6+S6+T6</f>
        <v>7811464896.3299999</v>
      </c>
      <c r="V6" s="8"/>
    </row>
    <row r="7" spans="1:22" ht="26.25" customHeight="1">
      <c r="A7" s="5" t="s">
        <v>12</v>
      </c>
      <c r="B7" s="6">
        <v>58</v>
      </c>
      <c r="C7" s="20">
        <v>855526</v>
      </c>
      <c r="D7" s="20">
        <v>856996</v>
      </c>
      <c r="E7" s="20">
        <v>181243</v>
      </c>
      <c r="F7" s="20">
        <v>181308</v>
      </c>
      <c r="G7" s="20">
        <v>823912</v>
      </c>
      <c r="H7" s="20">
        <v>33084</v>
      </c>
      <c r="I7" s="20">
        <v>13769</v>
      </c>
      <c r="J7" s="20">
        <v>181265</v>
      </c>
      <c r="K7" s="16">
        <v>41092869.299999997</v>
      </c>
      <c r="L7" s="16">
        <v>3051117217</v>
      </c>
      <c r="M7" s="16">
        <f t="shared" si="0"/>
        <v>3092210086.3000002</v>
      </c>
      <c r="N7" s="16">
        <v>4276713671.4000001</v>
      </c>
      <c r="O7" s="16">
        <v>427903871.59899998</v>
      </c>
      <c r="P7" s="16">
        <f t="shared" si="1"/>
        <v>4704617542.9990005</v>
      </c>
      <c r="Q7" s="16">
        <v>3477102652</v>
      </c>
      <c r="R7" s="16">
        <v>1061027456</v>
      </c>
      <c r="S7" s="16">
        <f t="shared" si="2"/>
        <v>4538130108</v>
      </c>
      <c r="T7" s="19">
        <v>1190233421</v>
      </c>
      <c r="U7" s="17">
        <f t="shared" si="3"/>
        <v>13525191158.299</v>
      </c>
      <c r="V7" s="8"/>
    </row>
    <row r="8" spans="1:22" ht="26.25" customHeight="1">
      <c r="A8" s="5" t="s">
        <v>13</v>
      </c>
      <c r="B8" s="6">
        <v>59</v>
      </c>
      <c r="C8" s="20">
        <v>748651</v>
      </c>
      <c r="D8" s="20">
        <v>745342</v>
      </c>
      <c r="E8" s="20">
        <v>151217</v>
      </c>
      <c r="F8" s="20">
        <v>150970</v>
      </c>
      <c r="G8" s="20">
        <v>711593</v>
      </c>
      <c r="H8" s="20">
        <v>33749</v>
      </c>
      <c r="I8" s="20">
        <v>10836</v>
      </c>
      <c r="J8" s="20">
        <v>150912</v>
      </c>
      <c r="K8" s="16">
        <v>33119007.5</v>
      </c>
      <c r="L8" s="16">
        <v>1653749540</v>
      </c>
      <c r="M8" s="16">
        <f t="shared" si="0"/>
        <v>1686868547.5</v>
      </c>
      <c r="N8" s="16">
        <v>1527174676</v>
      </c>
      <c r="O8" s="16">
        <v>152731351.00100002</v>
      </c>
      <c r="P8" s="16">
        <f t="shared" si="1"/>
        <v>1679906027.0009999</v>
      </c>
      <c r="Q8" s="16">
        <v>1353927063</v>
      </c>
      <c r="R8" s="16">
        <v>348077188</v>
      </c>
      <c r="S8" s="16">
        <f t="shared" si="2"/>
        <v>1702004251</v>
      </c>
      <c r="T8" s="16">
        <v>536151603</v>
      </c>
      <c r="U8" s="17">
        <f t="shared" si="3"/>
        <v>5604930428.5009995</v>
      </c>
      <c r="V8" s="8"/>
    </row>
    <row r="9" spans="1:22" ht="26.25" customHeight="1">
      <c r="A9" s="5" t="s">
        <v>14</v>
      </c>
      <c r="B9" s="6">
        <v>59</v>
      </c>
      <c r="C9" s="21">
        <v>847203</v>
      </c>
      <c r="D9" s="21">
        <v>843673</v>
      </c>
      <c r="E9" s="21">
        <v>202837</v>
      </c>
      <c r="F9" s="21">
        <v>202832</v>
      </c>
      <c r="G9" s="21">
        <v>809880</v>
      </c>
      <c r="H9" s="21">
        <v>33793</v>
      </c>
      <c r="I9" s="21">
        <v>13896</v>
      </c>
      <c r="J9" s="21">
        <v>202827</v>
      </c>
      <c r="K9" s="29">
        <v>37875795.149999999</v>
      </c>
      <c r="L9" s="29">
        <v>1300679366</v>
      </c>
      <c r="M9" s="29">
        <f t="shared" si="0"/>
        <v>1338555161.1500001</v>
      </c>
      <c r="N9" s="29">
        <v>1840360238</v>
      </c>
      <c r="O9" s="29">
        <v>184042106</v>
      </c>
      <c r="P9" s="29">
        <f t="shared" si="1"/>
        <v>2024402344</v>
      </c>
      <c r="Q9" s="30">
        <v>1524775419</v>
      </c>
      <c r="R9" s="29">
        <v>427771517</v>
      </c>
      <c r="S9" s="29">
        <f t="shared" si="2"/>
        <v>1952546936</v>
      </c>
      <c r="T9" s="29">
        <v>363383281.99599999</v>
      </c>
      <c r="U9" s="30">
        <f t="shared" si="3"/>
        <v>5678887723.1459999</v>
      </c>
      <c r="V9" s="8"/>
    </row>
    <row r="10" spans="1:22" ht="26.25" customHeight="1">
      <c r="A10" s="5" t="s">
        <v>15</v>
      </c>
      <c r="B10" s="6">
        <v>59</v>
      </c>
      <c r="C10" s="20">
        <v>1481106</v>
      </c>
      <c r="D10" s="20">
        <v>1469864</v>
      </c>
      <c r="E10" s="20">
        <v>681979</v>
      </c>
      <c r="F10" s="20">
        <v>676247</v>
      </c>
      <c r="G10" s="20">
        <v>1433910</v>
      </c>
      <c r="H10" s="20">
        <v>35954</v>
      </c>
      <c r="I10" s="20">
        <v>22156</v>
      </c>
      <c r="J10" s="20">
        <v>676160</v>
      </c>
      <c r="K10" s="16">
        <v>45436586.75</v>
      </c>
      <c r="L10" s="16">
        <v>1992102284</v>
      </c>
      <c r="M10" s="16">
        <f t="shared" si="0"/>
        <v>2037538870.75</v>
      </c>
      <c r="N10" s="16">
        <v>3100938994</v>
      </c>
      <c r="O10" s="16">
        <v>310078863</v>
      </c>
      <c r="P10" s="16">
        <f t="shared" si="1"/>
        <v>3411017857</v>
      </c>
      <c r="Q10" s="16">
        <v>1887118518</v>
      </c>
      <c r="R10" s="16">
        <v>758591694</v>
      </c>
      <c r="S10" s="16">
        <f t="shared" si="2"/>
        <v>2645710212</v>
      </c>
      <c r="T10" s="16">
        <v>464256193.00099999</v>
      </c>
      <c r="U10" s="17">
        <f t="shared" si="3"/>
        <v>8558523132.7510004</v>
      </c>
      <c r="V10" s="8"/>
    </row>
    <row r="11" spans="1:22" s="60" customFormat="1" ht="26.25" customHeight="1">
      <c r="A11" s="9" t="s">
        <v>16</v>
      </c>
      <c r="B11" s="58">
        <v>59</v>
      </c>
      <c r="C11" s="21">
        <v>1010411</v>
      </c>
      <c r="D11" s="21">
        <v>1002817</v>
      </c>
      <c r="E11" s="21">
        <v>320158</v>
      </c>
      <c r="F11" s="21">
        <v>324616</v>
      </c>
      <c r="G11" s="21">
        <v>975050</v>
      </c>
      <c r="H11" s="21">
        <v>27767</v>
      </c>
      <c r="I11" s="21">
        <v>11906</v>
      </c>
      <c r="J11" s="21">
        <v>324616</v>
      </c>
      <c r="K11" s="29">
        <v>40138646.75</v>
      </c>
      <c r="L11" s="29">
        <v>1382643364</v>
      </c>
      <c r="M11" s="29">
        <f t="shared" si="0"/>
        <v>1422782010.75</v>
      </c>
      <c r="N11" s="29">
        <v>3866786988</v>
      </c>
      <c r="O11" s="29">
        <v>386758297</v>
      </c>
      <c r="P11" s="29">
        <f t="shared" si="1"/>
        <v>4253545285</v>
      </c>
      <c r="Q11" s="29">
        <v>2032383175</v>
      </c>
      <c r="R11" s="29">
        <v>1010310608</v>
      </c>
      <c r="S11" s="29">
        <f t="shared" si="2"/>
        <v>3042693783</v>
      </c>
      <c r="T11" s="29">
        <v>476801289</v>
      </c>
      <c r="U11" s="30">
        <f t="shared" si="3"/>
        <v>9195822367.75</v>
      </c>
      <c r="V11" s="59"/>
    </row>
    <row r="12" spans="1:22" s="60" customFormat="1" ht="26.25" customHeight="1">
      <c r="A12" s="9" t="s">
        <v>17</v>
      </c>
      <c r="B12" s="58">
        <v>59</v>
      </c>
      <c r="C12" s="61">
        <v>916848</v>
      </c>
      <c r="D12" s="61">
        <v>908338</v>
      </c>
      <c r="E12" s="61">
        <v>297807</v>
      </c>
      <c r="F12" s="61">
        <v>297851</v>
      </c>
      <c r="G12" s="61">
        <v>876581</v>
      </c>
      <c r="H12" s="61">
        <v>31757</v>
      </c>
      <c r="I12" s="61">
        <v>16570</v>
      </c>
      <c r="J12" s="61">
        <v>297751</v>
      </c>
      <c r="K12" s="29">
        <v>32887282.710000001</v>
      </c>
      <c r="L12" s="29">
        <v>2195065185</v>
      </c>
      <c r="M12" s="29">
        <f t="shared" si="0"/>
        <v>2227952467.71</v>
      </c>
      <c r="N12" s="29">
        <v>1350544576</v>
      </c>
      <c r="O12" s="29">
        <v>135055107</v>
      </c>
      <c r="P12" s="29">
        <f t="shared" si="1"/>
        <v>1485599683</v>
      </c>
      <c r="Q12" s="29">
        <v>1204320315</v>
      </c>
      <c r="R12" s="29">
        <v>291177702</v>
      </c>
      <c r="S12" s="29">
        <f t="shared" si="2"/>
        <v>1495498017</v>
      </c>
      <c r="T12" s="29">
        <v>335108581</v>
      </c>
      <c r="U12" s="30">
        <f t="shared" si="3"/>
        <v>5544158748.71</v>
      </c>
      <c r="V12" s="59"/>
    </row>
    <row r="13" spans="1:22" s="60" customFormat="1" ht="26.25" customHeight="1">
      <c r="A13" s="9" t="s">
        <v>18</v>
      </c>
      <c r="B13" s="58">
        <v>59</v>
      </c>
      <c r="C13" s="21">
        <v>929734</v>
      </c>
      <c r="D13" s="21">
        <v>931213</v>
      </c>
      <c r="E13" s="21">
        <v>234278</v>
      </c>
      <c r="F13" s="21">
        <v>233901</v>
      </c>
      <c r="G13" s="21">
        <v>894641</v>
      </c>
      <c r="H13" s="21">
        <v>36572</v>
      </c>
      <c r="I13" s="21">
        <v>13480</v>
      </c>
      <c r="J13" s="21">
        <v>233858</v>
      </c>
      <c r="K13" s="29">
        <v>38120145.270000003</v>
      </c>
      <c r="L13" s="29">
        <v>3124143897</v>
      </c>
      <c r="M13" s="29">
        <f t="shared" si="0"/>
        <v>3162264042.27</v>
      </c>
      <c r="N13" s="29">
        <v>2346682606</v>
      </c>
      <c r="O13" s="29">
        <v>234696711</v>
      </c>
      <c r="P13" s="29">
        <f t="shared" si="1"/>
        <v>2581379317</v>
      </c>
      <c r="Q13" s="29">
        <v>1561668177</v>
      </c>
      <c r="R13" s="29">
        <v>546998731</v>
      </c>
      <c r="S13" s="29">
        <f t="shared" si="2"/>
        <v>2108666908</v>
      </c>
      <c r="T13" s="29">
        <v>396206078.00099999</v>
      </c>
      <c r="U13" s="30">
        <f t="shared" si="3"/>
        <v>8248516345.2710009</v>
      </c>
      <c r="V13" s="59"/>
    </row>
    <row r="14" spans="1:22" s="60" customFormat="1" ht="26.25" customHeight="1">
      <c r="A14" s="9" t="s">
        <v>19</v>
      </c>
      <c r="B14" s="58">
        <v>59</v>
      </c>
      <c r="C14" s="21">
        <v>745284</v>
      </c>
      <c r="D14" s="21">
        <v>750488</v>
      </c>
      <c r="E14" s="21">
        <v>188118</v>
      </c>
      <c r="F14" s="21">
        <v>187704</v>
      </c>
      <c r="G14" s="21">
        <v>717062</v>
      </c>
      <c r="H14" s="21">
        <v>33426</v>
      </c>
      <c r="I14" s="21">
        <v>12713</v>
      </c>
      <c r="J14" s="21">
        <v>187704</v>
      </c>
      <c r="K14" s="29">
        <v>32132390.120000001</v>
      </c>
      <c r="L14" s="29">
        <v>2321678206</v>
      </c>
      <c r="M14" s="29">
        <f t="shared" si="0"/>
        <v>2353810596.1199999</v>
      </c>
      <c r="N14" s="29">
        <v>1544644307</v>
      </c>
      <c r="O14" s="29">
        <v>154467662.59999999</v>
      </c>
      <c r="P14" s="29">
        <f t="shared" si="1"/>
        <v>1699111969.5999999</v>
      </c>
      <c r="Q14" s="29">
        <v>1308922154</v>
      </c>
      <c r="R14" s="29">
        <v>342423670</v>
      </c>
      <c r="S14" s="29">
        <f t="shared" si="2"/>
        <v>1651345824</v>
      </c>
      <c r="T14" s="29">
        <v>324749034</v>
      </c>
      <c r="U14" s="30">
        <f t="shared" si="3"/>
        <v>6029017423.7199993</v>
      </c>
      <c r="V14" s="59"/>
    </row>
    <row r="15" spans="1:22" s="42" customFormat="1" ht="26.25" customHeight="1">
      <c r="A15" s="38" t="s">
        <v>20</v>
      </c>
      <c r="B15" s="39">
        <v>59</v>
      </c>
      <c r="C15" s="40">
        <v>996602</v>
      </c>
      <c r="D15" s="40">
        <v>996345</v>
      </c>
      <c r="E15" s="40">
        <v>321475</v>
      </c>
      <c r="F15" s="40">
        <v>320111</v>
      </c>
      <c r="G15" s="40">
        <v>957976</v>
      </c>
      <c r="H15" s="40">
        <v>38369</v>
      </c>
      <c r="I15" s="40">
        <v>16239</v>
      </c>
      <c r="J15" s="40">
        <v>320111</v>
      </c>
      <c r="K15" s="35">
        <v>40023163.210000001</v>
      </c>
      <c r="L15" s="35">
        <v>2875227925</v>
      </c>
      <c r="M15" s="35">
        <f t="shared" si="0"/>
        <v>2915251088.21</v>
      </c>
      <c r="N15" s="35">
        <v>1999222217</v>
      </c>
      <c r="O15" s="35">
        <v>199933449.00300002</v>
      </c>
      <c r="P15" s="35">
        <f t="shared" si="1"/>
        <v>2199155666.0030003</v>
      </c>
      <c r="Q15" s="35">
        <v>1720726602</v>
      </c>
      <c r="R15" s="35">
        <v>469121370</v>
      </c>
      <c r="S15" s="35">
        <f t="shared" si="2"/>
        <v>2189847972</v>
      </c>
      <c r="T15" s="35">
        <v>400352896</v>
      </c>
      <c r="U15" s="36">
        <f t="shared" si="3"/>
        <v>7704607622.2130003</v>
      </c>
      <c r="V15" s="41"/>
    </row>
    <row r="16" spans="1:22" s="42" customFormat="1" ht="26.25" customHeight="1">
      <c r="A16" s="43" t="s">
        <v>43</v>
      </c>
      <c r="B16" s="39">
        <v>59</v>
      </c>
      <c r="C16" s="44">
        <v>850965.33333333337</v>
      </c>
      <c r="D16" s="44">
        <v>849253.33333333337</v>
      </c>
      <c r="E16" s="44">
        <v>249784.91666666666</v>
      </c>
      <c r="F16" s="44">
        <v>249482.91666666666</v>
      </c>
      <c r="G16" s="44">
        <v>817856.08333333337</v>
      </c>
      <c r="H16" s="44">
        <v>31397.25</v>
      </c>
      <c r="I16" s="44">
        <v>13022.166666666666</v>
      </c>
      <c r="J16" s="44">
        <v>249454.5</v>
      </c>
      <c r="K16" s="45">
        <v>34832265.534999996</v>
      </c>
      <c r="L16" s="45">
        <v>2007526323.1666667</v>
      </c>
      <c r="M16" s="45">
        <f t="shared" si="0"/>
        <v>2042358588.7016668</v>
      </c>
      <c r="N16" s="45">
        <v>2243490375.4500003</v>
      </c>
      <c r="O16" s="45">
        <v>224396204.18358335</v>
      </c>
      <c r="P16" s="45">
        <f t="shared" si="1"/>
        <v>2467886579.6335835</v>
      </c>
      <c r="Q16" s="45">
        <v>1574701302.0833333</v>
      </c>
      <c r="R16" s="45">
        <v>543057192.25</v>
      </c>
      <c r="S16" s="45">
        <f t="shared" si="2"/>
        <v>2117758494.3333333</v>
      </c>
      <c r="T16" s="45">
        <v>449846518.66675001</v>
      </c>
      <c r="U16" s="46">
        <f t="shared" si="3"/>
        <v>7077850181.3353338</v>
      </c>
      <c r="V16" s="41"/>
    </row>
    <row r="17" spans="1:22" ht="25.5" customHeight="1" thickBot="1">
      <c r="A17" s="74" t="s">
        <v>0</v>
      </c>
      <c r="B17" s="74"/>
      <c r="C17" s="10">
        <f>SUM(C5:C16)</f>
        <v>11062549.333333334</v>
      </c>
      <c r="D17" s="10">
        <f t="shared" ref="D17:R17" si="4">SUM(D5:D16)</f>
        <v>11040293.333333334</v>
      </c>
      <c r="E17" s="10">
        <f t="shared" si="4"/>
        <v>3247203.9166666665</v>
      </c>
      <c r="F17" s="10">
        <f t="shared" si="4"/>
        <v>3243277.9166666665</v>
      </c>
      <c r="G17" s="10">
        <f t="shared" si="4"/>
        <v>10632129.083333334</v>
      </c>
      <c r="H17" s="10">
        <f t="shared" si="4"/>
        <v>408164.25</v>
      </c>
      <c r="I17" s="10">
        <f t="shared" si="4"/>
        <v>169288.16666666666</v>
      </c>
      <c r="J17" s="10">
        <f t="shared" si="4"/>
        <v>3242908.5</v>
      </c>
      <c r="K17" s="13">
        <f t="shared" si="4"/>
        <v>452819451.95499992</v>
      </c>
      <c r="L17" s="13">
        <f t="shared" si="4"/>
        <v>26097842201.166668</v>
      </c>
      <c r="M17" s="13">
        <f t="shared" si="0"/>
        <v>26550661653.121666</v>
      </c>
      <c r="N17" s="13">
        <f t="shared" si="4"/>
        <v>29165374880.850002</v>
      </c>
      <c r="O17" s="13">
        <f t="shared" si="4"/>
        <v>2917150654.3865833</v>
      </c>
      <c r="P17" s="13">
        <f t="shared" si="1"/>
        <v>32082525535.236588</v>
      </c>
      <c r="Q17" s="13">
        <f t="shared" si="4"/>
        <v>20471116927.083332</v>
      </c>
      <c r="R17" s="13">
        <f t="shared" si="4"/>
        <v>7059743499.25</v>
      </c>
      <c r="S17" s="13">
        <f t="shared" si="2"/>
        <v>27530860426.333332</v>
      </c>
      <c r="T17" s="13">
        <f t="shared" ref="T17" si="5">SUM(T5:T16)</f>
        <v>5848004742.6677504</v>
      </c>
      <c r="U17" s="7">
        <f>SUM(U5:U16)</f>
        <v>92012052357.359314</v>
      </c>
      <c r="V17" s="8"/>
    </row>
    <row r="18" spans="1:22" ht="21.75" thickTop="1">
      <c r="A18" s="1" t="s">
        <v>35</v>
      </c>
      <c r="C18" s="8">
        <f>C17/12</f>
        <v>921879.11111111112</v>
      </c>
      <c r="D18" s="8">
        <f t="shared" ref="D18:U18" si="6">D17/12</f>
        <v>920024.4444444445</v>
      </c>
      <c r="E18" s="8">
        <f t="shared" si="6"/>
        <v>270600.32638888888</v>
      </c>
      <c r="F18" s="8">
        <f t="shared" si="6"/>
        <v>270273.15972222219</v>
      </c>
      <c r="G18" s="8">
        <f t="shared" si="6"/>
        <v>886010.7569444445</v>
      </c>
      <c r="H18" s="8">
        <f t="shared" si="6"/>
        <v>34013.6875</v>
      </c>
      <c r="I18" s="8">
        <f t="shared" si="6"/>
        <v>14107.347222222221</v>
      </c>
      <c r="J18" s="8">
        <f t="shared" si="6"/>
        <v>270242.375</v>
      </c>
      <c r="K18" s="8">
        <f t="shared" si="6"/>
        <v>37734954.329583324</v>
      </c>
      <c r="L18" s="8">
        <f t="shared" si="6"/>
        <v>2174820183.4305558</v>
      </c>
      <c r="M18" s="8">
        <f t="shared" si="6"/>
        <v>2212555137.760139</v>
      </c>
      <c r="N18" s="8">
        <f t="shared" si="6"/>
        <v>2430447906.7375002</v>
      </c>
      <c r="O18" s="8">
        <f t="shared" si="6"/>
        <v>243095887.86554861</v>
      </c>
      <c r="P18" s="8">
        <f t="shared" si="6"/>
        <v>2673543794.6030488</v>
      </c>
      <c r="Q18" s="8">
        <f t="shared" si="6"/>
        <v>1705926410.5902777</v>
      </c>
      <c r="R18" s="8">
        <f t="shared" si="6"/>
        <v>588311958.27083337</v>
      </c>
      <c r="S18" s="8">
        <f t="shared" si="6"/>
        <v>2294238368.8611112</v>
      </c>
      <c r="T18" s="8">
        <f t="shared" si="6"/>
        <v>487333728.55564588</v>
      </c>
      <c r="U18" s="8">
        <f t="shared" si="6"/>
        <v>7667671029.7799425</v>
      </c>
    </row>
    <row r="19" spans="1:22" ht="23.25">
      <c r="C19" s="11"/>
      <c r="D19" s="11"/>
      <c r="E19" s="11"/>
      <c r="F19" s="11"/>
      <c r="G19" s="11"/>
      <c r="H19" s="11"/>
      <c r="I19" s="11"/>
      <c r="J19" s="11"/>
      <c r="T19" s="1" t="s">
        <v>45</v>
      </c>
    </row>
    <row r="20" spans="1:22">
      <c r="C20" s="8"/>
      <c r="D20" s="8"/>
      <c r="E20" s="8"/>
      <c r="F20" s="8"/>
      <c r="G20" s="8"/>
      <c r="H20" s="8"/>
      <c r="I20" s="8"/>
      <c r="J20" s="8"/>
    </row>
  </sheetData>
  <mergeCells count="11">
    <mergeCell ref="A17:B17"/>
    <mergeCell ref="A1:U1"/>
    <mergeCell ref="A3:B4"/>
    <mergeCell ref="C3:D3"/>
    <mergeCell ref="E3:F3"/>
    <mergeCell ref="I3:J3"/>
    <mergeCell ref="K3:M3"/>
    <mergeCell ref="N3:P3"/>
    <mergeCell ref="Q3:S3"/>
    <mergeCell ref="T3:T4"/>
    <mergeCell ref="U3:U4"/>
  </mergeCells>
  <pageMargins left="0.82677165354330717" right="0.15748031496062992" top="0.74803149606299213" bottom="0.74803149606299213" header="0.31496062992125984" footer="0.31496062992125984"/>
  <pageSetup paperSize="5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2"/>
  <sheetViews>
    <sheetView view="pageBreakPreview" zoomScale="90" zoomScaleSheetLayoutView="90" workbookViewId="0">
      <pane xSplit="2" ySplit="4" topLeftCell="C5" activePane="bottomRight" state="frozenSplit"/>
      <selection pane="topRight" activeCell="E1" sqref="E1"/>
      <selection pane="bottomLeft" activeCell="A5" sqref="A5"/>
      <selection pane="bottomRight" activeCell="R23" sqref="R23"/>
    </sheetView>
  </sheetViews>
  <sheetFormatPr defaultRowHeight="21"/>
  <cols>
    <col min="1" max="1" width="12.875" style="1" customWidth="1"/>
    <col min="2" max="2" width="5.125" style="1" customWidth="1"/>
    <col min="3" max="3" width="12.5" style="1" customWidth="1"/>
    <col min="4" max="4" width="12.125" style="1" customWidth="1"/>
    <col min="5" max="6" width="10.375" style="1" customWidth="1"/>
    <col min="7" max="7" width="12.5" style="1" customWidth="1"/>
    <col min="8" max="8" width="10.375" style="1" customWidth="1"/>
    <col min="9" max="9" width="8.625" style="1" customWidth="1"/>
    <col min="10" max="10" width="10" style="1" customWidth="1"/>
    <col min="11" max="11" width="15.25" style="1" customWidth="1"/>
    <col min="12" max="13" width="15.125" style="1" customWidth="1"/>
    <col min="14" max="14" width="16" style="1" customWidth="1"/>
    <col min="15" max="15" width="14.375" style="1" customWidth="1"/>
    <col min="16" max="16" width="15.25" style="1" customWidth="1"/>
    <col min="17" max="19" width="15.875" style="1" customWidth="1"/>
    <col min="20" max="20" width="14.375" style="1" customWidth="1"/>
    <col min="21" max="21" width="16.25" style="1" customWidth="1"/>
    <col min="22" max="23" width="17.125" style="1" customWidth="1"/>
    <col min="24" max="16384" width="9" style="1"/>
  </cols>
  <sheetData>
    <row r="1" spans="1:22" ht="23.25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2" ht="19.5" customHeight="1"/>
    <row r="3" spans="1:22" s="2" customFormat="1" ht="22.5" customHeight="1">
      <c r="A3" s="86" t="s">
        <v>36</v>
      </c>
      <c r="B3" s="86"/>
      <c r="C3" s="86" t="s">
        <v>26</v>
      </c>
      <c r="D3" s="86"/>
      <c r="E3" s="77" t="s">
        <v>23</v>
      </c>
      <c r="F3" s="78"/>
      <c r="G3" s="26" t="s">
        <v>22</v>
      </c>
      <c r="H3" s="26" t="s">
        <v>27</v>
      </c>
      <c r="I3" s="79" t="s">
        <v>32</v>
      </c>
      <c r="J3" s="79"/>
      <c r="K3" s="87" t="s">
        <v>3</v>
      </c>
      <c r="L3" s="88"/>
      <c r="M3" s="89"/>
      <c r="N3" s="86" t="s">
        <v>31</v>
      </c>
      <c r="O3" s="86"/>
      <c r="P3" s="86"/>
      <c r="Q3" s="86" t="s">
        <v>6</v>
      </c>
      <c r="R3" s="86"/>
      <c r="S3" s="86"/>
      <c r="T3" s="90" t="s">
        <v>8</v>
      </c>
      <c r="U3" s="86" t="s">
        <v>9</v>
      </c>
    </row>
    <row r="4" spans="1:22" s="2" customFormat="1" ht="22.5" customHeight="1">
      <c r="A4" s="86"/>
      <c r="B4" s="86"/>
      <c r="C4" s="27" t="s">
        <v>1</v>
      </c>
      <c r="D4" s="27" t="s">
        <v>2</v>
      </c>
      <c r="E4" s="22" t="s">
        <v>24</v>
      </c>
      <c r="F4" s="22" t="s">
        <v>25</v>
      </c>
      <c r="G4" s="27" t="s">
        <v>2</v>
      </c>
      <c r="H4" s="27" t="s">
        <v>2</v>
      </c>
      <c r="I4" s="23" t="s">
        <v>33</v>
      </c>
      <c r="J4" s="23" t="s">
        <v>34</v>
      </c>
      <c r="K4" s="26" t="s">
        <v>4</v>
      </c>
      <c r="L4" s="26" t="s">
        <v>5</v>
      </c>
      <c r="M4" s="26" t="s">
        <v>0</v>
      </c>
      <c r="N4" s="28" t="s">
        <v>28</v>
      </c>
      <c r="O4" s="28" t="s">
        <v>30</v>
      </c>
      <c r="P4" s="28" t="s">
        <v>0</v>
      </c>
      <c r="Q4" s="28" t="s">
        <v>7</v>
      </c>
      <c r="R4" s="28" t="s">
        <v>29</v>
      </c>
      <c r="S4" s="28" t="s">
        <v>0</v>
      </c>
      <c r="T4" s="91"/>
      <c r="U4" s="86"/>
    </row>
    <row r="5" spans="1:22" ht="26.25" customHeight="1">
      <c r="A5" s="3" t="s">
        <v>10</v>
      </c>
      <c r="B5" s="4">
        <v>58</v>
      </c>
      <c r="C5" s="24">
        <v>818325</v>
      </c>
      <c r="D5" s="24">
        <v>820096</v>
      </c>
      <c r="E5" s="24">
        <v>207679</v>
      </c>
      <c r="F5" s="24">
        <v>207827</v>
      </c>
      <c r="G5" s="24">
        <v>783309</v>
      </c>
      <c r="H5" s="24">
        <v>36787</v>
      </c>
      <c r="I5" s="24">
        <v>12154</v>
      </c>
      <c r="J5" s="24">
        <v>207822</v>
      </c>
      <c r="K5" s="14">
        <v>38507244.329999998</v>
      </c>
      <c r="L5" s="14">
        <v>2343261870</v>
      </c>
      <c r="M5" s="14">
        <f>K5+L5</f>
        <v>2381769114.3299999</v>
      </c>
      <c r="N5" s="18">
        <v>2162900253</v>
      </c>
      <c r="O5" s="18">
        <v>216316940</v>
      </c>
      <c r="P5" s="14">
        <f>N5+O5</f>
        <v>2379217193</v>
      </c>
      <c r="Q5" s="18">
        <v>1350754388</v>
      </c>
      <c r="R5" s="18">
        <v>508045915</v>
      </c>
      <c r="S5" s="14">
        <f>Q5+R5</f>
        <v>1858800303</v>
      </c>
      <c r="T5" s="14">
        <v>413295719.00300002</v>
      </c>
      <c r="U5" s="15">
        <f>M5+P5+S5+T5</f>
        <v>7033082329.3330002</v>
      </c>
      <c r="V5" s="8"/>
    </row>
    <row r="6" spans="1:22" ht="26.25" customHeight="1">
      <c r="A6" s="5" t="s">
        <v>11</v>
      </c>
      <c r="B6" s="6">
        <v>58</v>
      </c>
      <c r="C6" s="20">
        <v>861894</v>
      </c>
      <c r="D6" s="20">
        <v>865868</v>
      </c>
      <c r="E6" s="20">
        <v>210628</v>
      </c>
      <c r="F6" s="20">
        <v>210428</v>
      </c>
      <c r="G6" s="20">
        <v>830359</v>
      </c>
      <c r="H6" s="20">
        <v>35509</v>
      </c>
      <c r="I6" s="20">
        <v>12547</v>
      </c>
      <c r="J6" s="20">
        <v>210428</v>
      </c>
      <c r="K6" s="16">
        <v>40165894.329999998</v>
      </c>
      <c r="L6" s="16">
        <v>1849135185</v>
      </c>
      <c r="M6" s="16">
        <f t="shared" ref="M6:M17" si="0">K6+L6</f>
        <v>1889301079.3299999</v>
      </c>
      <c r="N6" s="16">
        <v>2905915979</v>
      </c>
      <c r="O6" s="16">
        <v>290770092</v>
      </c>
      <c r="P6" s="16">
        <f t="shared" ref="P6:P17" si="1">N6+O6</f>
        <v>3196686071</v>
      </c>
      <c r="Q6" s="16">
        <v>1474717162</v>
      </c>
      <c r="R6" s="16">
        <v>753140456</v>
      </c>
      <c r="S6" s="16">
        <f t="shared" ref="S6:S17" si="2">Q6+R6</f>
        <v>2227857618</v>
      </c>
      <c r="T6" s="16">
        <v>497620128</v>
      </c>
      <c r="U6" s="17">
        <f t="shared" ref="U6:U12" si="3">M6+P6+S6+T6</f>
        <v>7811464896.3299999</v>
      </c>
      <c r="V6" s="8"/>
    </row>
    <row r="7" spans="1:22" ht="26.25" customHeight="1">
      <c r="A7" s="5" t="s">
        <v>12</v>
      </c>
      <c r="B7" s="6">
        <v>58</v>
      </c>
      <c r="C7" s="47">
        <v>855526</v>
      </c>
      <c r="D7" s="20">
        <v>856996</v>
      </c>
      <c r="E7" s="47">
        <v>181243</v>
      </c>
      <c r="F7" s="20">
        <v>181308</v>
      </c>
      <c r="G7" s="20">
        <v>823912</v>
      </c>
      <c r="H7" s="20">
        <v>33084</v>
      </c>
      <c r="I7" s="20">
        <v>13769</v>
      </c>
      <c r="J7" s="20">
        <v>181265</v>
      </c>
      <c r="K7" s="16">
        <v>41653218.299999997</v>
      </c>
      <c r="L7" s="16">
        <v>3050556868</v>
      </c>
      <c r="M7" s="16">
        <f t="shared" si="0"/>
        <v>3092210086.3000002</v>
      </c>
      <c r="N7" s="16">
        <v>4276713671.4000001</v>
      </c>
      <c r="O7" s="16">
        <v>427903871.59899998</v>
      </c>
      <c r="P7" s="16">
        <f t="shared" si="1"/>
        <v>4704617542.9990005</v>
      </c>
      <c r="Q7" s="16">
        <v>3477102652</v>
      </c>
      <c r="R7" s="16">
        <v>1061027456</v>
      </c>
      <c r="S7" s="16">
        <f t="shared" si="2"/>
        <v>4538130108</v>
      </c>
      <c r="T7" s="19">
        <v>1190233421</v>
      </c>
      <c r="U7" s="17">
        <f t="shared" si="3"/>
        <v>13525191158.299</v>
      </c>
      <c r="V7" s="8"/>
    </row>
    <row r="8" spans="1:22" ht="26.25" customHeight="1">
      <c r="A8" s="5" t="s">
        <v>13</v>
      </c>
      <c r="B8" s="6">
        <v>59</v>
      </c>
      <c r="C8" s="24">
        <v>748590</v>
      </c>
      <c r="D8" s="49">
        <v>745075</v>
      </c>
      <c r="E8" s="24">
        <v>151217</v>
      </c>
      <c r="F8" s="49">
        <v>150710</v>
      </c>
      <c r="G8" s="20">
        <v>711326</v>
      </c>
      <c r="H8" s="20">
        <v>33749</v>
      </c>
      <c r="I8" s="20">
        <v>10829</v>
      </c>
      <c r="J8" s="20">
        <v>150652</v>
      </c>
      <c r="K8" s="16">
        <v>33655563.5</v>
      </c>
      <c r="L8" s="16">
        <v>1653212984</v>
      </c>
      <c r="M8" s="16">
        <f t="shared" si="0"/>
        <v>1686868547.5</v>
      </c>
      <c r="N8" s="16">
        <v>1527174676</v>
      </c>
      <c r="O8" s="16">
        <v>152731351.00100002</v>
      </c>
      <c r="P8" s="16">
        <f t="shared" si="1"/>
        <v>1679906027.0009999</v>
      </c>
      <c r="Q8" s="16">
        <v>1353927063</v>
      </c>
      <c r="R8" s="16">
        <v>348077188</v>
      </c>
      <c r="S8" s="16">
        <f t="shared" si="2"/>
        <v>1702004251</v>
      </c>
      <c r="T8" s="16">
        <v>536151603</v>
      </c>
      <c r="U8" s="17">
        <f t="shared" si="3"/>
        <v>5604930428.5009995</v>
      </c>
      <c r="V8" s="8"/>
    </row>
    <row r="9" spans="1:22" ht="26.25" customHeight="1">
      <c r="A9" s="5" t="s">
        <v>14</v>
      </c>
      <c r="B9" s="6">
        <v>59</v>
      </c>
      <c r="C9" s="21">
        <v>846725</v>
      </c>
      <c r="D9" s="50">
        <v>841667</v>
      </c>
      <c r="E9" s="21">
        <v>204540</v>
      </c>
      <c r="F9" s="50">
        <v>202712</v>
      </c>
      <c r="G9" s="21">
        <v>807959</v>
      </c>
      <c r="H9" s="21">
        <v>33708</v>
      </c>
      <c r="I9" s="21">
        <v>13878</v>
      </c>
      <c r="J9" s="21">
        <v>202707</v>
      </c>
      <c r="K9" s="29">
        <v>37775325.149999999</v>
      </c>
      <c r="L9" s="29">
        <v>1298799749</v>
      </c>
      <c r="M9" s="29">
        <f t="shared" si="0"/>
        <v>1336575074.1500001</v>
      </c>
      <c r="N9" s="29">
        <v>1839831623</v>
      </c>
      <c r="O9" s="29">
        <v>183989241</v>
      </c>
      <c r="P9" s="29">
        <f t="shared" si="1"/>
        <v>2023820864</v>
      </c>
      <c r="Q9" s="30">
        <v>1523884231</v>
      </c>
      <c r="R9" s="29">
        <v>427771517</v>
      </c>
      <c r="S9" s="29">
        <f t="shared" si="2"/>
        <v>1951655748</v>
      </c>
      <c r="T9" s="29">
        <v>362869995.99599999</v>
      </c>
      <c r="U9" s="30">
        <f t="shared" si="3"/>
        <v>5674921682.1459999</v>
      </c>
      <c r="V9" s="8"/>
    </row>
    <row r="10" spans="1:22" ht="26.25" customHeight="1">
      <c r="A10" s="5" t="s">
        <v>15</v>
      </c>
      <c r="B10" s="6">
        <v>59</v>
      </c>
      <c r="C10" s="20">
        <v>1481083</v>
      </c>
      <c r="D10" s="49">
        <v>1467144</v>
      </c>
      <c r="E10" s="20">
        <v>681979</v>
      </c>
      <c r="F10" s="49">
        <v>673550</v>
      </c>
      <c r="G10" s="20">
        <v>1431190</v>
      </c>
      <c r="H10" s="20">
        <v>35954</v>
      </c>
      <c r="I10" s="20">
        <v>22156</v>
      </c>
      <c r="J10" s="20">
        <v>673463</v>
      </c>
      <c r="K10" s="16">
        <v>46152107.75</v>
      </c>
      <c r="L10" s="16">
        <v>1978115035</v>
      </c>
      <c r="M10" s="16">
        <f t="shared" si="0"/>
        <v>2024267142.75</v>
      </c>
      <c r="N10" s="16">
        <v>3095481814</v>
      </c>
      <c r="O10" s="16">
        <v>309532996</v>
      </c>
      <c r="P10" s="16">
        <f t="shared" si="1"/>
        <v>3405014810</v>
      </c>
      <c r="Q10" s="16">
        <v>1879543870</v>
      </c>
      <c r="R10" s="16">
        <v>757868227</v>
      </c>
      <c r="S10" s="16">
        <f t="shared" si="2"/>
        <v>2637412097</v>
      </c>
      <c r="T10" s="16">
        <v>461019867.00099999</v>
      </c>
      <c r="U10" s="17">
        <f t="shared" si="3"/>
        <v>8527713916.7510004</v>
      </c>
      <c r="V10" s="8"/>
    </row>
    <row r="11" spans="1:22" ht="26.25" customHeight="1">
      <c r="A11" s="5" t="s">
        <v>16</v>
      </c>
      <c r="B11" s="6">
        <v>59</v>
      </c>
      <c r="C11" s="31">
        <v>1008924</v>
      </c>
      <c r="D11" s="51">
        <v>1000539</v>
      </c>
      <c r="E11" s="31">
        <v>320678</v>
      </c>
      <c r="F11" s="51">
        <v>324288</v>
      </c>
      <c r="G11" s="31">
        <v>972919</v>
      </c>
      <c r="H11" s="31">
        <v>27620</v>
      </c>
      <c r="I11" s="31">
        <v>11895</v>
      </c>
      <c r="J11" s="31">
        <v>324288</v>
      </c>
      <c r="K11" s="32">
        <v>40059836.75</v>
      </c>
      <c r="L11" s="32">
        <v>1378951122</v>
      </c>
      <c r="M11" s="32">
        <f t="shared" si="0"/>
        <v>1419010958.75</v>
      </c>
      <c r="N11" s="32">
        <v>3863766746</v>
      </c>
      <c r="O11" s="32">
        <v>386456276</v>
      </c>
      <c r="P11" s="32">
        <f t="shared" si="1"/>
        <v>4250223022</v>
      </c>
      <c r="Q11" s="32">
        <v>2029618029</v>
      </c>
      <c r="R11" s="32">
        <v>1010274958</v>
      </c>
      <c r="S11" s="32">
        <f t="shared" si="2"/>
        <v>3039892987</v>
      </c>
      <c r="T11" s="32">
        <v>475569320</v>
      </c>
      <c r="U11" s="33">
        <f t="shared" si="3"/>
        <v>9184696287.75</v>
      </c>
      <c r="V11" s="8"/>
    </row>
    <row r="12" spans="1:22" ht="26.25" customHeight="1">
      <c r="A12" s="5" t="s">
        <v>17</v>
      </c>
      <c r="B12" s="6">
        <v>59</v>
      </c>
      <c r="C12" s="34">
        <v>917226</v>
      </c>
      <c r="D12" s="52">
        <v>907487</v>
      </c>
      <c r="E12" s="34">
        <v>296348</v>
      </c>
      <c r="F12" s="52">
        <v>296113</v>
      </c>
      <c r="G12" s="34">
        <v>875675</v>
      </c>
      <c r="H12" s="34">
        <v>31812</v>
      </c>
      <c r="I12" s="34">
        <v>16570</v>
      </c>
      <c r="J12" s="34">
        <v>296013</v>
      </c>
      <c r="K12" s="35">
        <v>32887227.710000001</v>
      </c>
      <c r="L12" s="35">
        <v>2195057912</v>
      </c>
      <c r="M12" s="35">
        <f t="shared" si="0"/>
        <v>2227945139.71</v>
      </c>
      <c r="N12" s="35">
        <v>1350544576</v>
      </c>
      <c r="O12" s="35">
        <v>135055107</v>
      </c>
      <c r="P12" s="35">
        <f t="shared" si="1"/>
        <v>1485599683</v>
      </c>
      <c r="Q12" s="35">
        <v>1204320315</v>
      </c>
      <c r="R12" s="35">
        <v>291177702</v>
      </c>
      <c r="S12" s="35">
        <f t="shared" si="2"/>
        <v>1495498017</v>
      </c>
      <c r="T12" s="35">
        <v>335107563</v>
      </c>
      <c r="U12" s="36">
        <f t="shared" si="3"/>
        <v>5544150402.71</v>
      </c>
      <c r="V12" s="8"/>
    </row>
    <row r="13" spans="1:22" s="42" customFormat="1" ht="26.25" customHeight="1">
      <c r="A13" s="38" t="s">
        <v>40</v>
      </c>
      <c r="B13" s="39">
        <v>59</v>
      </c>
      <c r="C13" s="40">
        <v>837513.66666666663</v>
      </c>
      <c r="D13" s="53">
        <v>831409.66666666663</v>
      </c>
      <c r="E13" s="40">
        <v>217368.33333333334</v>
      </c>
      <c r="F13" s="53">
        <v>216511.66666666666</v>
      </c>
      <c r="G13" s="40">
        <v>798320</v>
      </c>
      <c r="H13" s="40">
        <v>33089.666666666664</v>
      </c>
      <c r="I13" s="40">
        <v>13759</v>
      </c>
      <c r="J13" s="40">
        <v>216457.33333333334</v>
      </c>
      <c r="K13" s="35">
        <v>34772705.453333341</v>
      </c>
      <c r="L13" s="35">
        <v>1715690215</v>
      </c>
      <c r="M13" s="35">
        <v>1750462920.4533336</v>
      </c>
      <c r="N13" s="35">
        <v>1572516958.3333333</v>
      </c>
      <c r="O13" s="35">
        <v>157258566.33366668</v>
      </c>
      <c r="P13" s="35">
        <v>1729775524.6669998</v>
      </c>
      <c r="Q13" s="35">
        <v>1360710536.3333333</v>
      </c>
      <c r="R13" s="35">
        <v>355675469</v>
      </c>
      <c r="S13" s="35">
        <v>1716386005.3333333</v>
      </c>
      <c r="T13" s="35">
        <v>411376387.33200002</v>
      </c>
      <c r="U13" s="36">
        <v>5608000837.7856665</v>
      </c>
      <c r="V13" s="41"/>
    </row>
    <row r="14" spans="1:22" s="42" customFormat="1" ht="26.25" customHeight="1">
      <c r="A14" s="38" t="s">
        <v>41</v>
      </c>
      <c r="B14" s="39">
        <v>59</v>
      </c>
      <c r="C14" s="40">
        <v>837513.66666666663</v>
      </c>
      <c r="D14" s="53">
        <v>831409.66666666663</v>
      </c>
      <c r="E14" s="40">
        <v>217368.33333333334</v>
      </c>
      <c r="F14" s="53">
        <v>216511.66666666666</v>
      </c>
      <c r="G14" s="40">
        <v>798320</v>
      </c>
      <c r="H14" s="40">
        <v>33089.666666666664</v>
      </c>
      <c r="I14" s="40">
        <v>13759</v>
      </c>
      <c r="J14" s="40">
        <v>216457.33333333334</v>
      </c>
      <c r="K14" s="35">
        <v>34772705.453333341</v>
      </c>
      <c r="L14" s="35">
        <v>1715690215</v>
      </c>
      <c r="M14" s="35">
        <v>1750462920.4533336</v>
      </c>
      <c r="N14" s="35">
        <v>1572516958.3333333</v>
      </c>
      <c r="O14" s="35">
        <v>157258566.33366668</v>
      </c>
      <c r="P14" s="35">
        <v>1729775524.6669998</v>
      </c>
      <c r="Q14" s="35">
        <v>1360710536.3333333</v>
      </c>
      <c r="R14" s="35">
        <v>355675469</v>
      </c>
      <c r="S14" s="35">
        <v>1716386005.3333333</v>
      </c>
      <c r="T14" s="35">
        <v>411376387.33200002</v>
      </c>
      <c r="U14" s="36">
        <v>5608000837.7856665</v>
      </c>
      <c r="V14" s="41"/>
    </row>
    <row r="15" spans="1:22" s="42" customFormat="1" ht="26.25" customHeight="1">
      <c r="A15" s="38" t="s">
        <v>42</v>
      </c>
      <c r="B15" s="39">
        <v>59</v>
      </c>
      <c r="C15" s="48">
        <v>837513.66666666663</v>
      </c>
      <c r="D15" s="41">
        <v>831409.66666666663</v>
      </c>
      <c r="E15" s="48">
        <v>217368.33333333334</v>
      </c>
      <c r="F15" s="41">
        <v>216511.66666666666</v>
      </c>
      <c r="G15" s="48">
        <v>798320</v>
      </c>
      <c r="H15" s="48">
        <v>33089.666666666664</v>
      </c>
      <c r="I15" s="48">
        <v>13759</v>
      </c>
      <c r="J15" s="48">
        <v>216457.33333333334</v>
      </c>
      <c r="K15" s="48">
        <v>34772705.453333341</v>
      </c>
      <c r="L15" s="48">
        <v>1715690215</v>
      </c>
      <c r="M15" s="48">
        <v>1750462920.4533336</v>
      </c>
      <c r="N15" s="48">
        <v>1572516958.3333333</v>
      </c>
      <c r="O15" s="48">
        <v>157258566.33366668</v>
      </c>
      <c r="P15" s="48">
        <v>1729775524.6669998</v>
      </c>
      <c r="Q15" s="48">
        <v>1360710536.3333333</v>
      </c>
      <c r="R15" s="48">
        <v>355675469</v>
      </c>
      <c r="S15" s="48">
        <v>1716386005.3333333</v>
      </c>
      <c r="T15" s="48">
        <v>411376387.33200002</v>
      </c>
      <c r="U15" s="48">
        <v>5608000837.7856665</v>
      </c>
      <c r="V15" s="41"/>
    </row>
    <row r="16" spans="1:22" s="42" customFormat="1" ht="26.25" customHeight="1">
      <c r="A16" s="43" t="s">
        <v>43</v>
      </c>
      <c r="B16" s="39">
        <v>59</v>
      </c>
      <c r="C16" s="44">
        <v>837513.66666666663</v>
      </c>
      <c r="D16" s="54">
        <v>831409.66666666663</v>
      </c>
      <c r="E16" s="44">
        <v>217368.33333333334</v>
      </c>
      <c r="F16" s="54">
        <v>216511.66666666666</v>
      </c>
      <c r="G16" s="44">
        <v>798320</v>
      </c>
      <c r="H16" s="44">
        <v>33089.666666666664</v>
      </c>
      <c r="I16" s="44">
        <v>13759</v>
      </c>
      <c r="J16" s="44">
        <v>216457.33333333334</v>
      </c>
      <c r="K16" s="45">
        <v>34772705.453333341</v>
      </c>
      <c r="L16" s="45">
        <v>1715690215</v>
      </c>
      <c r="M16" s="45">
        <v>1750462920.4533336</v>
      </c>
      <c r="N16" s="45">
        <v>1572516958.3333333</v>
      </c>
      <c r="O16" s="45">
        <v>157258566.33366668</v>
      </c>
      <c r="P16" s="45">
        <v>1729775524.6669998</v>
      </c>
      <c r="Q16" s="45">
        <v>1360710536.3333333</v>
      </c>
      <c r="R16" s="45">
        <v>355675469</v>
      </c>
      <c r="S16" s="45">
        <v>1716386005.3333333</v>
      </c>
      <c r="T16" s="45">
        <v>411376387.33200002</v>
      </c>
      <c r="U16" s="46">
        <v>5608000837.7856665</v>
      </c>
      <c r="V16" s="41"/>
    </row>
    <row r="17" spans="1:22" ht="25.5" customHeight="1" thickBot="1">
      <c r="A17" s="74" t="s">
        <v>0</v>
      </c>
      <c r="B17" s="74"/>
      <c r="C17" s="10">
        <f>SUM(C5:C16)</f>
        <v>10888347.666666666</v>
      </c>
      <c r="D17" s="10">
        <f t="shared" ref="D17:R17" si="4">SUM(D5:D16)</f>
        <v>10830510.666666666</v>
      </c>
      <c r="E17" s="10">
        <f t="shared" si="4"/>
        <v>3123785.333333334</v>
      </c>
      <c r="F17" s="10">
        <f t="shared" si="4"/>
        <v>3112982.666666666</v>
      </c>
      <c r="G17" s="10">
        <f t="shared" si="4"/>
        <v>10429929</v>
      </c>
      <c r="H17" s="10">
        <f t="shared" si="4"/>
        <v>400581.66666666674</v>
      </c>
      <c r="I17" s="10">
        <f t="shared" si="4"/>
        <v>168834</v>
      </c>
      <c r="J17" s="10">
        <f t="shared" si="4"/>
        <v>3112467.333333334</v>
      </c>
      <c r="K17" s="13">
        <f t="shared" si="4"/>
        <v>449947239.63333327</v>
      </c>
      <c r="L17" s="13">
        <f t="shared" si="4"/>
        <v>22609851585</v>
      </c>
      <c r="M17" s="13">
        <f t="shared" si="0"/>
        <v>23059798824.633335</v>
      </c>
      <c r="N17" s="13">
        <f t="shared" si="4"/>
        <v>27312397171.73333</v>
      </c>
      <c r="O17" s="13">
        <f t="shared" si="4"/>
        <v>2731790139.9346671</v>
      </c>
      <c r="P17" s="13">
        <f t="shared" si="1"/>
        <v>30044187311.667995</v>
      </c>
      <c r="Q17" s="13">
        <f t="shared" si="4"/>
        <v>19736709855.333332</v>
      </c>
      <c r="R17" s="13">
        <f t="shared" si="4"/>
        <v>6580085295</v>
      </c>
      <c r="S17" s="13">
        <f t="shared" si="2"/>
        <v>26316795150.333332</v>
      </c>
      <c r="T17" s="13">
        <f t="shared" ref="T17" si="5">SUM(T5:T16)</f>
        <v>5917373166.3279991</v>
      </c>
      <c r="U17" s="7">
        <f>SUM(U5:U16)</f>
        <v>85338154452.962646</v>
      </c>
      <c r="V17" s="8"/>
    </row>
    <row r="18" spans="1:22" ht="21.75" hidden="1" thickTop="1">
      <c r="A18" s="1" t="s">
        <v>35</v>
      </c>
      <c r="C18" s="8">
        <f>C17/12</f>
        <v>907362.3055555555</v>
      </c>
      <c r="D18" s="8">
        <f t="shared" ref="D18:U18" si="6">D17/12</f>
        <v>902542.5555555555</v>
      </c>
      <c r="E18" s="8">
        <f t="shared" si="6"/>
        <v>260315.4444444445</v>
      </c>
      <c r="F18" s="8">
        <f t="shared" si="6"/>
        <v>259415.22222222216</v>
      </c>
      <c r="G18" s="8">
        <f t="shared" si="6"/>
        <v>869160.75</v>
      </c>
      <c r="H18" s="8">
        <f t="shared" si="6"/>
        <v>33381.805555555562</v>
      </c>
      <c r="I18" s="8">
        <f t="shared" si="6"/>
        <v>14069.5</v>
      </c>
      <c r="J18" s="8">
        <f t="shared" si="6"/>
        <v>259372.27777777784</v>
      </c>
      <c r="K18" s="8">
        <f t="shared" si="6"/>
        <v>37495603.302777775</v>
      </c>
      <c r="L18" s="8">
        <f t="shared" si="6"/>
        <v>1884154298.75</v>
      </c>
      <c r="M18" s="8">
        <f t="shared" si="6"/>
        <v>1921649902.052778</v>
      </c>
      <c r="N18" s="8">
        <f t="shared" si="6"/>
        <v>2276033097.644444</v>
      </c>
      <c r="O18" s="8">
        <f t="shared" si="6"/>
        <v>227649178.32788894</v>
      </c>
      <c r="P18" s="8">
        <f t="shared" si="6"/>
        <v>2503682275.972333</v>
      </c>
      <c r="Q18" s="8">
        <f t="shared" si="6"/>
        <v>1644725821.2777777</v>
      </c>
      <c r="R18" s="8">
        <f t="shared" si="6"/>
        <v>548340441.25</v>
      </c>
      <c r="S18" s="8">
        <f t="shared" si="6"/>
        <v>2193066262.5277777</v>
      </c>
      <c r="T18" s="8">
        <f t="shared" si="6"/>
        <v>493114430.52733326</v>
      </c>
      <c r="U18" s="8">
        <f t="shared" si="6"/>
        <v>7111512871.0802202</v>
      </c>
    </row>
    <row r="19" spans="1:22" ht="21.75" thickTop="1">
      <c r="A19" s="1" t="s">
        <v>38</v>
      </c>
      <c r="C19" s="37">
        <f>C8+C9+C12</f>
        <v>2512541</v>
      </c>
      <c r="D19" s="37">
        <f t="shared" ref="D19:U19" si="7">D8+D9+D12</f>
        <v>2494229</v>
      </c>
      <c r="E19" s="37">
        <f t="shared" si="7"/>
        <v>652105</v>
      </c>
      <c r="F19" s="37">
        <f t="shared" si="7"/>
        <v>649535</v>
      </c>
      <c r="G19" s="37">
        <f t="shared" si="7"/>
        <v>2394960</v>
      </c>
      <c r="H19" s="37">
        <f t="shared" si="7"/>
        <v>99269</v>
      </c>
      <c r="I19" s="37">
        <f t="shared" si="7"/>
        <v>41277</v>
      </c>
      <c r="J19" s="37">
        <f t="shared" si="7"/>
        <v>649372</v>
      </c>
      <c r="K19" s="37">
        <f t="shared" si="7"/>
        <v>104318116.36000001</v>
      </c>
      <c r="L19" s="37">
        <f t="shared" si="7"/>
        <v>5147070645</v>
      </c>
      <c r="M19" s="37">
        <f t="shared" si="7"/>
        <v>5251388761.3600006</v>
      </c>
      <c r="N19" s="37">
        <f t="shared" si="7"/>
        <v>4717550875</v>
      </c>
      <c r="O19" s="37">
        <f t="shared" si="7"/>
        <v>471775699.00100005</v>
      </c>
      <c r="P19" s="37">
        <f t="shared" si="7"/>
        <v>5189326574.0009995</v>
      </c>
      <c r="Q19" s="37">
        <f t="shared" si="7"/>
        <v>4082131609</v>
      </c>
      <c r="R19" s="37">
        <f t="shared" si="7"/>
        <v>1067026407</v>
      </c>
      <c r="S19" s="37">
        <f t="shared" si="7"/>
        <v>5149158016</v>
      </c>
      <c r="T19" s="37">
        <f t="shared" si="7"/>
        <v>1234129161.9960001</v>
      </c>
      <c r="U19" s="37">
        <f t="shared" si="7"/>
        <v>16824002513.356998</v>
      </c>
    </row>
    <row r="20" spans="1:22">
      <c r="A20" s="1" t="s">
        <v>39</v>
      </c>
      <c r="C20" s="8">
        <f>C19/3</f>
        <v>837513.66666666663</v>
      </c>
      <c r="D20" s="8">
        <f t="shared" ref="D20:U20" si="8">D19/3</f>
        <v>831409.66666666663</v>
      </c>
      <c r="E20" s="8">
        <f t="shared" si="8"/>
        <v>217368.33333333334</v>
      </c>
      <c r="F20" s="8">
        <f t="shared" si="8"/>
        <v>216511.66666666666</v>
      </c>
      <c r="G20" s="8">
        <f t="shared" si="8"/>
        <v>798320</v>
      </c>
      <c r="H20" s="8">
        <f t="shared" si="8"/>
        <v>33089.666666666664</v>
      </c>
      <c r="I20" s="8">
        <f t="shared" si="8"/>
        <v>13759</v>
      </c>
      <c r="J20" s="8">
        <f t="shared" si="8"/>
        <v>216457.33333333334</v>
      </c>
      <c r="K20" s="8">
        <f t="shared" si="8"/>
        <v>34772705.453333341</v>
      </c>
      <c r="L20" s="8">
        <f t="shared" si="8"/>
        <v>1715690215</v>
      </c>
      <c r="M20" s="8">
        <f t="shared" si="8"/>
        <v>1750462920.4533336</v>
      </c>
      <c r="N20" s="8">
        <f t="shared" si="8"/>
        <v>1572516958.3333333</v>
      </c>
      <c r="O20" s="8">
        <f t="shared" si="8"/>
        <v>157258566.33366668</v>
      </c>
      <c r="P20" s="8">
        <f t="shared" si="8"/>
        <v>1729775524.6669998</v>
      </c>
      <c r="Q20" s="8">
        <f t="shared" si="8"/>
        <v>1360710536.3333333</v>
      </c>
      <c r="R20" s="8">
        <f t="shared" si="8"/>
        <v>355675469</v>
      </c>
      <c r="S20" s="8">
        <f t="shared" si="8"/>
        <v>1716386005.3333333</v>
      </c>
      <c r="T20" s="8">
        <f t="shared" si="8"/>
        <v>411376387.33200002</v>
      </c>
      <c r="U20" s="8">
        <f t="shared" si="8"/>
        <v>5608000837.7856665</v>
      </c>
    </row>
    <row r="22" spans="1:22">
      <c r="T22" s="1" t="s">
        <v>44</v>
      </c>
    </row>
  </sheetData>
  <mergeCells count="11">
    <mergeCell ref="A17:B17"/>
    <mergeCell ref="A1:U1"/>
    <mergeCell ref="A3:B4"/>
    <mergeCell ref="C3:D3"/>
    <mergeCell ref="E3:F3"/>
    <mergeCell ref="I3:J3"/>
    <mergeCell ref="K3:M3"/>
    <mergeCell ref="N3:P3"/>
    <mergeCell ref="Q3:S3"/>
    <mergeCell ref="T3:T4"/>
    <mergeCell ref="U3:U4"/>
  </mergeCells>
  <pageMargins left="0.82677165354330717" right="0.15748031496062992" top="0.74803149606299213" bottom="0.74803149606299213" header="0.31496062992125984" footer="0.31496062992125984"/>
  <pageSetup paperSize="5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สรุปยอด(ตุ๊ก)</vt:lpstr>
      <vt:lpstr>สรุปยอด(ประมาณการ กย.59)</vt:lpstr>
      <vt:lpstr>สรุปประมาณการ(ตุ๊ก)</vt:lpstr>
      <vt:lpstr>'สรุปประมาณการ(ตุ๊ก)'!Print_Area</vt:lpstr>
      <vt:lpstr>'สรุปยอด(ตุ๊ก)'!Print_Area</vt:lpstr>
      <vt:lpstr>'สรุปยอด(ประมาณการ กย.59)'!Print_Area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2021-03-26T02:39:33Z</cp:lastPrinted>
  <dcterms:created xsi:type="dcterms:W3CDTF">2012-01-05T03:45:06Z</dcterms:created>
  <dcterms:modified xsi:type="dcterms:W3CDTF">2021-03-26T03:49:33Z</dcterms:modified>
</cp:coreProperties>
</file>