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160" windowHeight="5565"/>
  </bookViews>
  <sheets>
    <sheet name="ข้อมูล น.ส.ล. 77 จังหวัด" sheetId="1" r:id="rId1"/>
  </sheets>
  <definedNames>
    <definedName name="_xlnm._FilterDatabase" localSheetId="0" hidden="1">'ข้อมูล น.ส.ล. 77 จังหวัด'!$A$6:$Q$82</definedName>
    <definedName name="_xlnm.Print_Area" localSheetId="0">'ข้อมูล น.ส.ล. 77 จังหวัด'!$A$1:$Q$86</definedName>
    <definedName name="_xlnm.Print_Titles" localSheetId="0">'ข้อมูล น.ส.ล. 77 จังหวัด'!$1:$5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L6" i="1"/>
  <c r="X6" i="1"/>
  <c r="Z6" i="1" s="1"/>
  <c r="U6" i="1" s="1"/>
  <c r="O6" i="1" s="1"/>
  <c r="AA6" i="1"/>
  <c r="AC6" i="1"/>
  <c r="AD6" i="1"/>
  <c r="AH6" i="1"/>
  <c r="K7" i="1"/>
  <c r="L7" i="1"/>
  <c r="X7" i="1"/>
  <c r="Z7" i="1"/>
  <c r="U7" i="1" s="1"/>
  <c r="O7" i="1" s="1"/>
  <c r="AA7" i="1"/>
  <c r="AC7" i="1"/>
  <c r="AD7" i="1" s="1"/>
  <c r="AF7" i="1" s="1"/>
  <c r="AE7" i="1"/>
  <c r="T7" i="1" s="1"/>
  <c r="N7" i="1" s="1"/>
  <c r="AH7" i="1"/>
  <c r="AI7" i="1" s="1"/>
  <c r="AJ7" i="1"/>
  <c r="S7" i="1" s="1"/>
  <c r="M7" i="1" s="1"/>
  <c r="K8" i="1"/>
  <c r="L8" i="1"/>
  <c r="X8" i="1"/>
  <c r="AC8" i="1"/>
  <c r="AH8" i="1"/>
  <c r="K9" i="1"/>
  <c r="L9" i="1"/>
  <c r="X9" i="1"/>
  <c r="Z9" i="1"/>
  <c r="U9" i="1" s="1"/>
  <c r="O9" i="1" s="1"/>
  <c r="AA9" i="1"/>
  <c r="AC9" i="1"/>
  <c r="AD9" i="1" s="1"/>
  <c r="AH9" i="1"/>
  <c r="K10" i="1"/>
  <c r="L10" i="1"/>
  <c r="X10" i="1"/>
  <c r="Z10" i="1" s="1"/>
  <c r="U10" i="1" s="1"/>
  <c r="O10" i="1" s="1"/>
  <c r="AA10" i="1"/>
  <c r="AC10" i="1"/>
  <c r="AD10" i="1"/>
  <c r="AH10" i="1"/>
  <c r="K11" i="1"/>
  <c r="L11" i="1"/>
  <c r="S11" i="1"/>
  <c r="M11" i="1" s="1"/>
  <c r="X11" i="1"/>
  <c r="Z11" i="1"/>
  <c r="U11" i="1" s="1"/>
  <c r="O11" i="1" s="1"/>
  <c r="AA11" i="1"/>
  <c r="AC11" i="1"/>
  <c r="AD11" i="1" s="1"/>
  <c r="AF11" i="1" s="1"/>
  <c r="AE11" i="1"/>
  <c r="T11" i="1" s="1"/>
  <c r="N11" i="1" s="1"/>
  <c r="AH11" i="1"/>
  <c r="AI11" i="1" s="1"/>
  <c r="AJ11" i="1"/>
  <c r="K12" i="1"/>
  <c r="L12" i="1"/>
  <c r="X12" i="1"/>
  <c r="AC12" i="1"/>
  <c r="AH12" i="1"/>
  <c r="K13" i="1"/>
  <c r="L13" i="1"/>
  <c r="X13" i="1"/>
  <c r="Z13" i="1"/>
  <c r="U13" i="1" s="1"/>
  <c r="O13" i="1" s="1"/>
  <c r="AA13" i="1"/>
  <c r="AC13" i="1"/>
  <c r="AD13" i="1" s="1"/>
  <c r="AH13" i="1"/>
  <c r="K14" i="1"/>
  <c r="L14" i="1"/>
  <c r="X14" i="1"/>
  <c r="Z14" i="1" s="1"/>
  <c r="U14" i="1" s="1"/>
  <c r="O14" i="1" s="1"/>
  <c r="AA14" i="1"/>
  <c r="AC14" i="1"/>
  <c r="AD14" i="1"/>
  <c r="AH14" i="1"/>
  <c r="K15" i="1"/>
  <c r="L15" i="1"/>
  <c r="X15" i="1"/>
  <c r="Z15" i="1"/>
  <c r="U15" i="1" s="1"/>
  <c r="O15" i="1" s="1"/>
  <c r="AA15" i="1"/>
  <c r="AC15" i="1"/>
  <c r="AD15" i="1" s="1"/>
  <c r="AF15" i="1" s="1"/>
  <c r="AE15" i="1"/>
  <c r="T15" i="1" s="1"/>
  <c r="N15" i="1" s="1"/>
  <c r="AH15" i="1"/>
  <c r="AI15" i="1" s="1"/>
  <c r="AJ15" i="1"/>
  <c r="S15" i="1" s="1"/>
  <c r="M15" i="1" s="1"/>
  <c r="K16" i="1"/>
  <c r="L16" i="1"/>
  <c r="X16" i="1"/>
  <c r="AC16" i="1"/>
  <c r="AH16" i="1"/>
  <c r="K17" i="1"/>
  <c r="L17" i="1"/>
  <c r="X17" i="1"/>
  <c r="Z17" i="1"/>
  <c r="U17" i="1" s="1"/>
  <c r="O17" i="1" s="1"/>
  <c r="AA17" i="1"/>
  <c r="AC17" i="1"/>
  <c r="AD17" i="1" s="1"/>
  <c r="AH17" i="1"/>
  <c r="K18" i="1"/>
  <c r="L18" i="1"/>
  <c r="X18" i="1"/>
  <c r="Z18" i="1" s="1"/>
  <c r="U18" i="1" s="1"/>
  <c r="O18" i="1" s="1"/>
  <c r="AA18" i="1"/>
  <c r="AC18" i="1"/>
  <c r="AD18" i="1"/>
  <c r="AH18" i="1"/>
  <c r="K19" i="1"/>
  <c r="L19" i="1"/>
  <c r="X19" i="1"/>
  <c r="AC19" i="1"/>
  <c r="AH19" i="1"/>
  <c r="K20" i="1"/>
  <c r="L20" i="1"/>
  <c r="X20" i="1"/>
  <c r="Z20" i="1"/>
  <c r="U20" i="1" s="1"/>
  <c r="O20" i="1" s="1"/>
  <c r="AA20" i="1"/>
  <c r="AC20" i="1"/>
  <c r="AD20" i="1" s="1"/>
  <c r="AH20" i="1"/>
  <c r="K21" i="1"/>
  <c r="L21" i="1"/>
  <c r="X21" i="1"/>
  <c r="Z21" i="1" s="1"/>
  <c r="U21" i="1" s="1"/>
  <c r="O21" i="1" s="1"/>
  <c r="AA21" i="1"/>
  <c r="AC21" i="1"/>
  <c r="AD21" i="1"/>
  <c r="AH21" i="1"/>
  <c r="K22" i="1"/>
  <c r="L22" i="1"/>
  <c r="S22" i="1"/>
  <c r="M22" i="1" s="1"/>
  <c r="X22" i="1"/>
  <c r="Z22" i="1"/>
  <c r="U22" i="1" s="1"/>
  <c r="O22" i="1" s="1"/>
  <c r="AA22" i="1"/>
  <c r="AC22" i="1"/>
  <c r="AD22" i="1" s="1"/>
  <c r="AF22" i="1" s="1"/>
  <c r="AE22" i="1"/>
  <c r="T22" i="1" s="1"/>
  <c r="N22" i="1" s="1"/>
  <c r="AH22" i="1"/>
  <c r="AI22" i="1" s="1"/>
  <c r="AJ22" i="1"/>
  <c r="K23" i="1"/>
  <c r="L23" i="1"/>
  <c r="X23" i="1"/>
  <c r="AC23" i="1"/>
  <c r="AH23" i="1"/>
  <c r="K24" i="1"/>
  <c r="L24" i="1"/>
  <c r="X24" i="1"/>
  <c r="Z24" i="1"/>
  <c r="U24" i="1" s="1"/>
  <c r="O24" i="1" s="1"/>
  <c r="AA24" i="1"/>
  <c r="AC24" i="1"/>
  <c r="AD24" i="1" s="1"/>
  <c r="AH24" i="1"/>
  <c r="K25" i="1"/>
  <c r="L25" i="1"/>
  <c r="X25" i="1"/>
  <c r="Z25" i="1" s="1"/>
  <c r="U25" i="1" s="1"/>
  <c r="O25" i="1" s="1"/>
  <c r="AA25" i="1"/>
  <c r="AC25" i="1"/>
  <c r="AD25" i="1"/>
  <c r="AH25" i="1"/>
  <c r="K26" i="1"/>
  <c r="L26" i="1"/>
  <c r="X26" i="1"/>
  <c r="Z26" i="1"/>
  <c r="U26" i="1" s="1"/>
  <c r="O26" i="1" s="1"/>
  <c r="AA26" i="1"/>
  <c r="AC26" i="1"/>
  <c r="AD26" i="1" s="1"/>
  <c r="AF26" i="1" s="1"/>
  <c r="AE26" i="1"/>
  <c r="T26" i="1" s="1"/>
  <c r="N26" i="1" s="1"/>
  <c r="AH26" i="1"/>
  <c r="AI26" i="1" s="1"/>
  <c r="AJ26" i="1"/>
  <c r="S26" i="1" s="1"/>
  <c r="M26" i="1" s="1"/>
  <c r="K27" i="1"/>
  <c r="L27" i="1"/>
  <c r="X27" i="1"/>
  <c r="AC27" i="1"/>
  <c r="AH27" i="1"/>
  <c r="K28" i="1"/>
  <c r="L28" i="1"/>
  <c r="X28" i="1"/>
  <c r="Z28" i="1"/>
  <c r="U28" i="1" s="1"/>
  <c r="O28" i="1" s="1"/>
  <c r="AA28" i="1"/>
  <c r="AC28" i="1"/>
  <c r="AD28" i="1" s="1"/>
  <c r="AH28" i="1"/>
  <c r="K29" i="1"/>
  <c r="L29" i="1"/>
  <c r="X29" i="1"/>
  <c r="Z29" i="1" s="1"/>
  <c r="U29" i="1" s="1"/>
  <c r="O29" i="1" s="1"/>
  <c r="AA29" i="1"/>
  <c r="AC29" i="1"/>
  <c r="AD29" i="1"/>
  <c r="AH29" i="1"/>
  <c r="K30" i="1"/>
  <c r="L30" i="1"/>
  <c r="S30" i="1"/>
  <c r="M30" i="1" s="1"/>
  <c r="X30" i="1"/>
  <c r="Z30" i="1"/>
  <c r="U30" i="1" s="1"/>
  <c r="O30" i="1" s="1"/>
  <c r="AA30" i="1"/>
  <c r="AC30" i="1"/>
  <c r="AD30" i="1" s="1"/>
  <c r="AF30" i="1" s="1"/>
  <c r="AE30" i="1"/>
  <c r="T30" i="1" s="1"/>
  <c r="N30" i="1" s="1"/>
  <c r="AH30" i="1"/>
  <c r="AI30" i="1" s="1"/>
  <c r="AJ30" i="1"/>
  <c r="K31" i="1"/>
  <c r="L31" i="1"/>
  <c r="X31" i="1"/>
  <c r="AC31" i="1"/>
  <c r="AH31" i="1"/>
  <c r="K32" i="1"/>
  <c r="L32" i="1"/>
  <c r="X32" i="1"/>
  <c r="Z32" i="1"/>
  <c r="U32" i="1" s="1"/>
  <c r="O32" i="1" s="1"/>
  <c r="AA32" i="1"/>
  <c r="AC32" i="1"/>
  <c r="AD32" i="1" s="1"/>
  <c r="AH32" i="1"/>
  <c r="K33" i="1"/>
  <c r="L33" i="1"/>
  <c r="X33" i="1"/>
  <c r="Z33" i="1" s="1"/>
  <c r="U33" i="1" s="1"/>
  <c r="O33" i="1" s="1"/>
  <c r="AA33" i="1"/>
  <c r="AC33" i="1"/>
  <c r="AD33" i="1"/>
  <c r="AH33" i="1"/>
  <c r="K34" i="1"/>
  <c r="L34" i="1"/>
  <c r="X34" i="1"/>
  <c r="Z34" i="1"/>
  <c r="U34" i="1" s="1"/>
  <c r="O34" i="1" s="1"/>
  <c r="AA34" i="1"/>
  <c r="AC34" i="1"/>
  <c r="AD34" i="1" s="1"/>
  <c r="AF34" i="1" s="1"/>
  <c r="AE34" i="1"/>
  <c r="T34" i="1" s="1"/>
  <c r="N34" i="1" s="1"/>
  <c r="AH34" i="1"/>
  <c r="AI34" i="1" s="1"/>
  <c r="AJ34" i="1"/>
  <c r="S34" i="1" s="1"/>
  <c r="M34" i="1" s="1"/>
  <c r="K35" i="1"/>
  <c r="L35" i="1"/>
  <c r="X35" i="1"/>
  <c r="AC35" i="1"/>
  <c r="AH35" i="1"/>
  <c r="K36" i="1"/>
  <c r="L36" i="1"/>
  <c r="X36" i="1"/>
  <c r="Z36" i="1"/>
  <c r="U36" i="1" s="1"/>
  <c r="O36" i="1" s="1"/>
  <c r="AA36" i="1"/>
  <c r="AC36" i="1"/>
  <c r="AD36" i="1" s="1"/>
  <c r="AH36" i="1"/>
  <c r="K37" i="1"/>
  <c r="L37" i="1"/>
  <c r="X37" i="1"/>
  <c r="Z37" i="1" s="1"/>
  <c r="U37" i="1" s="1"/>
  <c r="O37" i="1" s="1"/>
  <c r="AA37" i="1"/>
  <c r="AC37" i="1"/>
  <c r="AD37" i="1"/>
  <c r="AH37" i="1"/>
  <c r="K38" i="1"/>
  <c r="L38" i="1"/>
  <c r="S38" i="1"/>
  <c r="M38" i="1" s="1"/>
  <c r="X38" i="1"/>
  <c r="Z38" i="1"/>
  <c r="U38" i="1" s="1"/>
  <c r="O38" i="1" s="1"/>
  <c r="AA38" i="1"/>
  <c r="AC38" i="1"/>
  <c r="AD38" i="1" s="1"/>
  <c r="AF38" i="1" s="1"/>
  <c r="AE38" i="1"/>
  <c r="T38" i="1" s="1"/>
  <c r="N38" i="1" s="1"/>
  <c r="AH38" i="1"/>
  <c r="AI38" i="1"/>
  <c r="AJ38" i="1" s="1"/>
  <c r="K39" i="1"/>
  <c r="L39" i="1"/>
  <c r="X39" i="1"/>
  <c r="Z39" i="1"/>
  <c r="U39" i="1" s="1"/>
  <c r="O39" i="1" s="1"/>
  <c r="AA39" i="1"/>
  <c r="AC39" i="1"/>
  <c r="AD39" i="1" s="1"/>
  <c r="AH39" i="1"/>
  <c r="K40" i="1"/>
  <c r="L40" i="1"/>
  <c r="X40" i="1"/>
  <c r="Z40" i="1" s="1"/>
  <c r="U40" i="1" s="1"/>
  <c r="O40" i="1" s="1"/>
  <c r="AA40" i="1"/>
  <c r="AC40" i="1"/>
  <c r="AD40" i="1"/>
  <c r="AE40" i="1" s="1"/>
  <c r="T40" i="1" s="1"/>
  <c r="N40" i="1" s="1"/>
  <c r="AF40" i="1"/>
  <c r="AH40" i="1"/>
  <c r="AI40" i="1"/>
  <c r="AJ40" i="1" s="1"/>
  <c r="S40" i="1" s="1"/>
  <c r="M40" i="1" s="1"/>
  <c r="K41" i="1"/>
  <c r="L41" i="1"/>
  <c r="X41" i="1"/>
  <c r="Z41" i="1"/>
  <c r="U41" i="1" s="1"/>
  <c r="O41" i="1" s="1"/>
  <c r="AA41" i="1"/>
  <c r="AC41" i="1"/>
  <c r="AD41" i="1" s="1"/>
  <c r="AH41" i="1"/>
  <c r="K42" i="1"/>
  <c r="L42" i="1"/>
  <c r="X42" i="1"/>
  <c r="Z42" i="1" s="1"/>
  <c r="U42" i="1" s="1"/>
  <c r="O42" i="1" s="1"/>
  <c r="AA42" i="1"/>
  <c r="AC42" i="1"/>
  <c r="AD42" i="1"/>
  <c r="AE42" i="1" s="1"/>
  <c r="T42" i="1" s="1"/>
  <c r="N42" i="1" s="1"/>
  <c r="AF42" i="1"/>
  <c r="AH42" i="1"/>
  <c r="AI42" i="1"/>
  <c r="AJ42" i="1" s="1"/>
  <c r="S42" i="1" s="1"/>
  <c r="M42" i="1" s="1"/>
  <c r="K43" i="1"/>
  <c r="L43" i="1"/>
  <c r="X43" i="1"/>
  <c r="Z43" i="1"/>
  <c r="U43" i="1" s="1"/>
  <c r="O43" i="1" s="1"/>
  <c r="AA43" i="1"/>
  <c r="AC43" i="1"/>
  <c r="AD43" i="1" s="1"/>
  <c r="AH43" i="1"/>
  <c r="K44" i="1"/>
  <c r="L44" i="1"/>
  <c r="X44" i="1"/>
  <c r="Z44" i="1" s="1"/>
  <c r="U44" i="1" s="1"/>
  <c r="O44" i="1" s="1"/>
  <c r="AA44" i="1"/>
  <c r="AC44" i="1"/>
  <c r="AD44" i="1"/>
  <c r="AE44" i="1" s="1"/>
  <c r="T44" i="1" s="1"/>
  <c r="N44" i="1" s="1"/>
  <c r="AF44" i="1"/>
  <c r="AH44" i="1"/>
  <c r="AI44" i="1"/>
  <c r="AJ44" i="1" s="1"/>
  <c r="S44" i="1" s="1"/>
  <c r="M44" i="1" s="1"/>
  <c r="K45" i="1"/>
  <c r="L45" i="1"/>
  <c r="X45" i="1"/>
  <c r="Z45" i="1"/>
  <c r="U45" i="1" s="1"/>
  <c r="O45" i="1" s="1"/>
  <c r="AA45" i="1"/>
  <c r="AC45" i="1"/>
  <c r="AD45" i="1" s="1"/>
  <c r="AH45" i="1"/>
  <c r="K46" i="1"/>
  <c r="L46" i="1"/>
  <c r="X46" i="1"/>
  <c r="Z46" i="1" s="1"/>
  <c r="U46" i="1" s="1"/>
  <c r="O46" i="1" s="1"/>
  <c r="AA46" i="1"/>
  <c r="AC46" i="1"/>
  <c r="AD46" i="1"/>
  <c r="AE46" i="1" s="1"/>
  <c r="T46" i="1" s="1"/>
  <c r="N46" i="1" s="1"/>
  <c r="AF46" i="1"/>
  <c r="AH46" i="1"/>
  <c r="AI46" i="1"/>
  <c r="AJ46" i="1" s="1"/>
  <c r="S46" i="1" s="1"/>
  <c r="M46" i="1" s="1"/>
  <c r="K47" i="1"/>
  <c r="L47" i="1"/>
  <c r="X47" i="1"/>
  <c r="Z47" i="1"/>
  <c r="U47" i="1" s="1"/>
  <c r="O47" i="1" s="1"/>
  <c r="AA47" i="1"/>
  <c r="AC47" i="1"/>
  <c r="AD47" i="1" s="1"/>
  <c r="AH47" i="1"/>
  <c r="K48" i="1"/>
  <c r="L48" i="1"/>
  <c r="X48" i="1"/>
  <c r="Z48" i="1" s="1"/>
  <c r="U48" i="1" s="1"/>
  <c r="O48" i="1" s="1"/>
  <c r="AA48" i="1"/>
  <c r="AC48" i="1"/>
  <c r="AD48" i="1"/>
  <c r="AE48" i="1" s="1"/>
  <c r="T48" i="1" s="1"/>
  <c r="N48" i="1" s="1"/>
  <c r="AF48" i="1"/>
  <c r="AH48" i="1"/>
  <c r="AI48" i="1"/>
  <c r="AJ48" i="1" s="1"/>
  <c r="S48" i="1" s="1"/>
  <c r="M48" i="1" s="1"/>
  <c r="K49" i="1"/>
  <c r="L49" i="1"/>
  <c r="X49" i="1"/>
  <c r="Z49" i="1"/>
  <c r="U49" i="1" s="1"/>
  <c r="O49" i="1" s="1"/>
  <c r="AA49" i="1"/>
  <c r="AC49" i="1"/>
  <c r="AD49" i="1" s="1"/>
  <c r="AH49" i="1"/>
  <c r="K50" i="1"/>
  <c r="L50" i="1"/>
  <c r="X50" i="1"/>
  <c r="Z50" i="1" s="1"/>
  <c r="U50" i="1" s="1"/>
  <c r="O50" i="1" s="1"/>
  <c r="AA50" i="1"/>
  <c r="AC50" i="1"/>
  <c r="AD50" i="1"/>
  <c r="AE50" i="1" s="1"/>
  <c r="T50" i="1" s="1"/>
  <c r="N50" i="1" s="1"/>
  <c r="AF50" i="1"/>
  <c r="AH50" i="1"/>
  <c r="AI50" i="1"/>
  <c r="AJ50" i="1" s="1"/>
  <c r="S50" i="1" s="1"/>
  <c r="M50" i="1" s="1"/>
  <c r="K51" i="1"/>
  <c r="L51" i="1"/>
  <c r="X51" i="1"/>
  <c r="Z51" i="1"/>
  <c r="U51" i="1" s="1"/>
  <c r="O51" i="1" s="1"/>
  <c r="AA51" i="1"/>
  <c r="AC51" i="1"/>
  <c r="AD51" i="1" s="1"/>
  <c r="AH51" i="1"/>
  <c r="K52" i="1"/>
  <c r="L52" i="1"/>
  <c r="X52" i="1"/>
  <c r="Z52" i="1" s="1"/>
  <c r="U52" i="1" s="1"/>
  <c r="O52" i="1" s="1"/>
  <c r="AA52" i="1"/>
  <c r="AC52" i="1"/>
  <c r="AD52" i="1"/>
  <c r="AE52" i="1" s="1"/>
  <c r="T52" i="1" s="1"/>
  <c r="N52" i="1" s="1"/>
  <c r="AF52" i="1"/>
  <c r="AH52" i="1"/>
  <c r="AI52" i="1"/>
  <c r="AJ52" i="1" s="1"/>
  <c r="S52" i="1" s="1"/>
  <c r="M52" i="1" s="1"/>
  <c r="K53" i="1"/>
  <c r="L53" i="1"/>
  <c r="X53" i="1"/>
  <c r="Z53" i="1"/>
  <c r="U53" i="1" s="1"/>
  <c r="O53" i="1" s="1"/>
  <c r="AA53" i="1"/>
  <c r="AC53" i="1"/>
  <c r="AD53" i="1" s="1"/>
  <c r="AH53" i="1"/>
  <c r="K54" i="1"/>
  <c r="L54" i="1"/>
  <c r="X54" i="1"/>
  <c r="Z54" i="1" s="1"/>
  <c r="U54" i="1" s="1"/>
  <c r="O54" i="1" s="1"/>
  <c r="AA54" i="1"/>
  <c r="AC54" i="1"/>
  <c r="AD54" i="1"/>
  <c r="AE54" i="1" s="1"/>
  <c r="T54" i="1" s="1"/>
  <c r="N54" i="1" s="1"/>
  <c r="AF54" i="1"/>
  <c r="AH54" i="1"/>
  <c r="AI54" i="1"/>
  <c r="AJ54" i="1" s="1"/>
  <c r="S54" i="1" s="1"/>
  <c r="M54" i="1" s="1"/>
  <c r="K55" i="1"/>
  <c r="L55" i="1"/>
  <c r="X55" i="1"/>
  <c r="Z55" i="1"/>
  <c r="U55" i="1" s="1"/>
  <c r="O55" i="1" s="1"/>
  <c r="AA55" i="1"/>
  <c r="AC55" i="1"/>
  <c r="AD55" i="1" s="1"/>
  <c r="AH55" i="1"/>
  <c r="K56" i="1"/>
  <c r="L56" i="1"/>
  <c r="X56" i="1"/>
  <c r="Z56" i="1" s="1"/>
  <c r="U56" i="1" s="1"/>
  <c r="O56" i="1" s="1"/>
  <c r="AA56" i="1"/>
  <c r="AC56" i="1"/>
  <c r="AD56" i="1"/>
  <c r="AE56" i="1" s="1"/>
  <c r="T56" i="1" s="1"/>
  <c r="N56" i="1" s="1"/>
  <c r="AF56" i="1"/>
  <c r="AH56" i="1"/>
  <c r="AI56" i="1"/>
  <c r="AJ56" i="1" s="1"/>
  <c r="S56" i="1" s="1"/>
  <c r="M56" i="1" s="1"/>
  <c r="K57" i="1"/>
  <c r="L57" i="1"/>
  <c r="X57" i="1"/>
  <c r="Z57" i="1"/>
  <c r="U57" i="1" s="1"/>
  <c r="O57" i="1" s="1"/>
  <c r="AA57" i="1"/>
  <c r="AC57" i="1"/>
  <c r="AD57" i="1" s="1"/>
  <c r="AF57" i="1" s="1"/>
  <c r="AH57" i="1"/>
  <c r="AI57" i="1" s="1"/>
  <c r="AJ57" i="1" s="1"/>
  <c r="S57" i="1" s="1"/>
  <c r="M57" i="1" s="1"/>
  <c r="K58" i="1"/>
  <c r="L58" i="1"/>
  <c r="X58" i="1"/>
  <c r="Z58" i="1" s="1"/>
  <c r="U58" i="1" s="1"/>
  <c r="O58" i="1" s="1"/>
  <c r="AA58" i="1"/>
  <c r="AC58" i="1"/>
  <c r="AD58" i="1"/>
  <c r="AE58" i="1" s="1"/>
  <c r="T58" i="1" s="1"/>
  <c r="N58" i="1" s="1"/>
  <c r="AH58" i="1"/>
  <c r="K59" i="1"/>
  <c r="L59" i="1"/>
  <c r="X59" i="1"/>
  <c r="Z59" i="1"/>
  <c r="U59" i="1" s="1"/>
  <c r="O59" i="1" s="1"/>
  <c r="AA59" i="1"/>
  <c r="AC59" i="1"/>
  <c r="AD59" i="1" s="1"/>
  <c r="AF59" i="1" s="1"/>
  <c r="AE59" i="1"/>
  <c r="T59" i="1" s="1"/>
  <c r="N59" i="1" s="1"/>
  <c r="AH59" i="1"/>
  <c r="AI59" i="1" s="1"/>
  <c r="AJ59" i="1"/>
  <c r="S59" i="1" s="1"/>
  <c r="M59" i="1" s="1"/>
  <c r="K60" i="1"/>
  <c r="L60" i="1"/>
  <c r="X60" i="1"/>
  <c r="Z60" i="1" s="1"/>
  <c r="U60" i="1" s="1"/>
  <c r="O60" i="1" s="1"/>
  <c r="AA60" i="1"/>
  <c r="AC60" i="1"/>
  <c r="AD60" i="1"/>
  <c r="AE60" i="1" s="1"/>
  <c r="T60" i="1" s="1"/>
  <c r="N60" i="1" s="1"/>
  <c r="AF60" i="1"/>
  <c r="AH60" i="1"/>
  <c r="AI60" i="1"/>
  <c r="AJ60" i="1" s="1"/>
  <c r="S60" i="1" s="1"/>
  <c r="M60" i="1" s="1"/>
  <c r="K61" i="1"/>
  <c r="L61" i="1"/>
  <c r="X61" i="1"/>
  <c r="Z61" i="1"/>
  <c r="U61" i="1" s="1"/>
  <c r="O61" i="1" s="1"/>
  <c r="AA61" i="1"/>
  <c r="AC61" i="1"/>
  <c r="AD61" i="1" s="1"/>
  <c r="AH61" i="1"/>
  <c r="K62" i="1"/>
  <c r="L62" i="1"/>
  <c r="X62" i="1"/>
  <c r="Z62" i="1" s="1"/>
  <c r="U62" i="1" s="1"/>
  <c r="O62" i="1" s="1"/>
  <c r="AA62" i="1"/>
  <c r="AC62" i="1"/>
  <c r="AD62" i="1"/>
  <c r="AE62" i="1" s="1"/>
  <c r="T62" i="1" s="1"/>
  <c r="N62" i="1" s="1"/>
  <c r="AF62" i="1"/>
  <c r="AH62" i="1"/>
  <c r="AI62" i="1"/>
  <c r="AJ62" i="1" s="1"/>
  <c r="S62" i="1" s="1"/>
  <c r="M62" i="1" s="1"/>
  <c r="K63" i="1"/>
  <c r="L63" i="1"/>
  <c r="X63" i="1"/>
  <c r="Z63" i="1"/>
  <c r="U63" i="1" s="1"/>
  <c r="O63" i="1" s="1"/>
  <c r="AA63" i="1"/>
  <c r="AC63" i="1"/>
  <c r="AD63" i="1" s="1"/>
  <c r="AH63" i="1"/>
  <c r="K64" i="1"/>
  <c r="L64" i="1"/>
  <c r="X64" i="1"/>
  <c r="Z64" i="1" s="1"/>
  <c r="U64" i="1" s="1"/>
  <c r="O64" i="1" s="1"/>
  <c r="AA64" i="1"/>
  <c r="AC64" i="1"/>
  <c r="AD64" i="1"/>
  <c r="AE64" i="1" s="1"/>
  <c r="T64" i="1" s="1"/>
  <c r="N64" i="1" s="1"/>
  <c r="AF64" i="1"/>
  <c r="AH64" i="1"/>
  <c r="AI64" i="1"/>
  <c r="AJ64" i="1" s="1"/>
  <c r="S64" i="1" s="1"/>
  <c r="M64" i="1" s="1"/>
  <c r="K65" i="1"/>
  <c r="L65" i="1"/>
  <c r="X65" i="1"/>
  <c r="Z65" i="1"/>
  <c r="U65" i="1" s="1"/>
  <c r="O65" i="1" s="1"/>
  <c r="AA65" i="1"/>
  <c r="AC65" i="1"/>
  <c r="AD65" i="1" s="1"/>
  <c r="AH65" i="1"/>
  <c r="K66" i="1"/>
  <c r="L66" i="1"/>
  <c r="X66" i="1"/>
  <c r="Z66" i="1" s="1"/>
  <c r="U66" i="1" s="1"/>
  <c r="O66" i="1" s="1"/>
  <c r="AA66" i="1"/>
  <c r="AC66" i="1"/>
  <c r="AD66" i="1"/>
  <c r="AE66" i="1" s="1"/>
  <c r="T66" i="1" s="1"/>
  <c r="N66" i="1" s="1"/>
  <c r="AF66" i="1"/>
  <c r="AH66" i="1"/>
  <c r="AI66" i="1"/>
  <c r="AJ66" i="1" s="1"/>
  <c r="S66" i="1" s="1"/>
  <c r="M66" i="1" s="1"/>
  <c r="K67" i="1"/>
  <c r="L67" i="1"/>
  <c r="X67" i="1"/>
  <c r="Z67" i="1"/>
  <c r="U67" i="1" s="1"/>
  <c r="O67" i="1" s="1"/>
  <c r="AA67" i="1"/>
  <c r="AC67" i="1"/>
  <c r="AD67" i="1" s="1"/>
  <c r="AH67" i="1"/>
  <c r="K68" i="1"/>
  <c r="L68" i="1"/>
  <c r="X68" i="1"/>
  <c r="Z68" i="1" s="1"/>
  <c r="U68" i="1" s="1"/>
  <c r="O68" i="1" s="1"/>
  <c r="AA68" i="1"/>
  <c r="AC68" i="1"/>
  <c r="AD68" i="1"/>
  <c r="AE68" i="1" s="1"/>
  <c r="T68" i="1" s="1"/>
  <c r="N68" i="1" s="1"/>
  <c r="AF68" i="1"/>
  <c r="AH68" i="1"/>
  <c r="AI68" i="1"/>
  <c r="AJ68" i="1" s="1"/>
  <c r="S68" i="1" s="1"/>
  <c r="M68" i="1" s="1"/>
  <c r="K69" i="1"/>
  <c r="L69" i="1"/>
  <c r="X69" i="1"/>
  <c r="Z69" i="1"/>
  <c r="U69" i="1" s="1"/>
  <c r="O69" i="1" s="1"/>
  <c r="AA69" i="1"/>
  <c r="AC69" i="1"/>
  <c r="AD69" i="1" s="1"/>
  <c r="AH69" i="1"/>
  <c r="K70" i="1"/>
  <c r="L70" i="1"/>
  <c r="X70" i="1"/>
  <c r="Z70" i="1" s="1"/>
  <c r="U70" i="1" s="1"/>
  <c r="O70" i="1" s="1"/>
  <c r="AA70" i="1"/>
  <c r="AC70" i="1"/>
  <c r="AD70" i="1"/>
  <c r="AE70" i="1" s="1"/>
  <c r="T70" i="1" s="1"/>
  <c r="N70" i="1" s="1"/>
  <c r="AF70" i="1"/>
  <c r="AH70" i="1"/>
  <c r="AI70" i="1"/>
  <c r="AJ70" i="1" s="1"/>
  <c r="S70" i="1" s="1"/>
  <c r="M70" i="1" s="1"/>
  <c r="K71" i="1"/>
  <c r="L71" i="1"/>
  <c r="X71" i="1"/>
  <c r="Z71" i="1"/>
  <c r="U71" i="1" s="1"/>
  <c r="O71" i="1" s="1"/>
  <c r="AA71" i="1"/>
  <c r="AC71" i="1"/>
  <c r="AD71" i="1" s="1"/>
  <c r="AH71" i="1"/>
  <c r="K72" i="1"/>
  <c r="L72" i="1"/>
  <c r="X72" i="1"/>
  <c r="Z72" i="1" s="1"/>
  <c r="U72" i="1" s="1"/>
  <c r="O72" i="1" s="1"/>
  <c r="AA72" i="1"/>
  <c r="AC72" i="1"/>
  <c r="AD72" i="1"/>
  <c r="AE72" i="1" s="1"/>
  <c r="T72" i="1" s="1"/>
  <c r="N72" i="1" s="1"/>
  <c r="AF72" i="1"/>
  <c r="AH72" i="1"/>
  <c r="AI72" i="1"/>
  <c r="AJ72" i="1" s="1"/>
  <c r="S72" i="1" s="1"/>
  <c r="M72" i="1" s="1"/>
  <c r="K73" i="1"/>
  <c r="L73" i="1"/>
  <c r="X73" i="1"/>
  <c r="Z73" i="1"/>
  <c r="U73" i="1" s="1"/>
  <c r="O73" i="1" s="1"/>
  <c r="AA73" i="1"/>
  <c r="AC73" i="1"/>
  <c r="AD73" i="1" s="1"/>
  <c r="AH73" i="1"/>
  <c r="K74" i="1"/>
  <c r="L74" i="1"/>
  <c r="X74" i="1"/>
  <c r="Z74" i="1" s="1"/>
  <c r="U74" i="1" s="1"/>
  <c r="O74" i="1" s="1"/>
  <c r="AA74" i="1"/>
  <c r="AC74" i="1"/>
  <c r="AD74" i="1"/>
  <c r="AE74" i="1" s="1"/>
  <c r="T74" i="1" s="1"/>
  <c r="N74" i="1" s="1"/>
  <c r="AF74" i="1"/>
  <c r="AH74" i="1"/>
  <c r="AI74" i="1"/>
  <c r="AJ74" i="1" s="1"/>
  <c r="K75" i="1"/>
  <c r="L75" i="1"/>
  <c r="X75" i="1"/>
  <c r="Z75" i="1"/>
  <c r="U75" i="1" s="1"/>
  <c r="O75" i="1" s="1"/>
  <c r="AA75" i="1"/>
  <c r="AC75" i="1"/>
  <c r="AD75" i="1" s="1"/>
  <c r="AH75" i="1"/>
  <c r="K76" i="1"/>
  <c r="L76" i="1"/>
  <c r="X76" i="1"/>
  <c r="Z76" i="1" s="1"/>
  <c r="U76" i="1" s="1"/>
  <c r="O76" i="1" s="1"/>
  <c r="AA76" i="1"/>
  <c r="AC76" i="1"/>
  <c r="AD76" i="1"/>
  <c r="AE76" i="1" s="1"/>
  <c r="T76" i="1" s="1"/>
  <c r="N76" i="1" s="1"/>
  <c r="AF76" i="1"/>
  <c r="AH76" i="1"/>
  <c r="AI76" i="1"/>
  <c r="AJ76" i="1" s="1"/>
  <c r="S76" i="1" s="1"/>
  <c r="M76" i="1" s="1"/>
  <c r="K77" i="1"/>
  <c r="L77" i="1"/>
  <c r="X77" i="1"/>
  <c r="Z77" i="1"/>
  <c r="U77" i="1" s="1"/>
  <c r="O77" i="1" s="1"/>
  <c r="AA77" i="1"/>
  <c r="AC77" i="1"/>
  <c r="AD77" i="1" s="1"/>
  <c r="AH77" i="1"/>
  <c r="K78" i="1"/>
  <c r="L78" i="1"/>
  <c r="X78" i="1"/>
  <c r="Z78" i="1" s="1"/>
  <c r="U78" i="1" s="1"/>
  <c r="O78" i="1" s="1"/>
  <c r="AA78" i="1"/>
  <c r="AC78" i="1"/>
  <c r="AD78" i="1"/>
  <c r="AE78" i="1" s="1"/>
  <c r="T78" i="1" s="1"/>
  <c r="N78" i="1" s="1"/>
  <c r="AF78" i="1"/>
  <c r="AH78" i="1"/>
  <c r="AI78" i="1"/>
  <c r="AJ78" i="1" s="1"/>
  <c r="K79" i="1"/>
  <c r="L79" i="1"/>
  <c r="X79" i="1"/>
  <c r="Z79" i="1"/>
  <c r="U79" i="1" s="1"/>
  <c r="O79" i="1" s="1"/>
  <c r="AA79" i="1"/>
  <c r="AC79" i="1"/>
  <c r="AD79" i="1" s="1"/>
  <c r="AH79" i="1"/>
  <c r="K80" i="1"/>
  <c r="L80" i="1"/>
  <c r="X80" i="1"/>
  <c r="Z80" i="1" s="1"/>
  <c r="U80" i="1" s="1"/>
  <c r="O80" i="1" s="1"/>
  <c r="AA80" i="1"/>
  <c r="AC80" i="1"/>
  <c r="AD80" i="1"/>
  <c r="AE80" i="1" s="1"/>
  <c r="T80" i="1" s="1"/>
  <c r="N80" i="1" s="1"/>
  <c r="AF80" i="1"/>
  <c r="AH80" i="1"/>
  <c r="AI80" i="1"/>
  <c r="AJ80" i="1" s="1"/>
  <c r="K81" i="1"/>
  <c r="L81" i="1"/>
  <c r="X81" i="1"/>
  <c r="Z81" i="1"/>
  <c r="U81" i="1" s="1"/>
  <c r="O81" i="1" s="1"/>
  <c r="AA81" i="1"/>
  <c r="AC81" i="1"/>
  <c r="AD81" i="1" s="1"/>
  <c r="AH81" i="1"/>
  <c r="K82" i="1"/>
  <c r="L82" i="1"/>
  <c r="X82" i="1"/>
  <c r="Z82" i="1" s="1"/>
  <c r="U82" i="1" s="1"/>
  <c r="O82" i="1" s="1"/>
  <c r="AA82" i="1"/>
  <c r="AC82" i="1"/>
  <c r="AD82" i="1"/>
  <c r="AE82" i="1" s="1"/>
  <c r="T82" i="1" s="1"/>
  <c r="N82" i="1" s="1"/>
  <c r="AF82" i="1"/>
  <c r="AH82" i="1"/>
  <c r="AI82" i="1"/>
  <c r="AJ82" i="1" s="1"/>
  <c r="S82" i="1" s="1"/>
  <c r="M82" i="1" s="1"/>
  <c r="C83" i="1"/>
  <c r="G83" i="1"/>
  <c r="K83" i="1"/>
  <c r="L83" i="1"/>
  <c r="R85" i="1"/>
  <c r="V85" i="1"/>
  <c r="R86" i="1"/>
  <c r="S86" i="1" s="1"/>
  <c r="V86" i="1"/>
  <c r="W86" i="1" s="1"/>
  <c r="R87" i="1"/>
  <c r="T87" i="1" s="1"/>
  <c r="F83" i="1" s="1"/>
  <c r="U87" i="1"/>
  <c r="V87" i="1"/>
  <c r="X87" i="1"/>
  <c r="J83" i="1" s="1"/>
  <c r="Y87" i="1"/>
  <c r="L88" i="1"/>
  <c r="O88" i="1" l="1"/>
  <c r="X83" i="1"/>
  <c r="T86" i="1"/>
  <c r="E83" i="1" s="1"/>
  <c r="U86" i="1"/>
  <c r="S85" i="1" s="1"/>
  <c r="T85" i="1" s="1"/>
  <c r="D83" i="1" s="1"/>
  <c r="X86" i="1"/>
  <c r="I83" i="1" s="1"/>
  <c r="Y86" i="1"/>
  <c r="W85" i="1"/>
  <c r="X85" i="1" s="1"/>
  <c r="H83" i="1" s="1"/>
  <c r="AE81" i="1"/>
  <c r="T81" i="1" s="1"/>
  <c r="N81" i="1" s="1"/>
  <c r="AF81" i="1"/>
  <c r="AI81" i="1" s="1"/>
  <c r="AJ81" i="1" s="1"/>
  <c r="XFD80" i="1"/>
  <c r="S80" i="1"/>
  <c r="M80" i="1" s="1"/>
  <c r="AE79" i="1"/>
  <c r="T79" i="1" s="1"/>
  <c r="N79" i="1" s="1"/>
  <c r="AF79" i="1"/>
  <c r="AI79" i="1" s="1"/>
  <c r="AJ79" i="1" s="1"/>
  <c r="S79" i="1" s="1"/>
  <c r="M79" i="1" s="1"/>
  <c r="XFD78" i="1"/>
  <c r="S78" i="1"/>
  <c r="M78" i="1" s="1"/>
  <c r="AE77" i="1"/>
  <c r="T77" i="1" s="1"/>
  <c r="N77" i="1" s="1"/>
  <c r="AF77" i="1"/>
  <c r="AI77" i="1" s="1"/>
  <c r="AJ77" i="1" s="1"/>
  <c r="AE75" i="1"/>
  <c r="T75" i="1" s="1"/>
  <c r="N75" i="1" s="1"/>
  <c r="AF75" i="1"/>
  <c r="AI75" i="1" s="1"/>
  <c r="AJ75" i="1" s="1"/>
  <c r="XFD74" i="1"/>
  <c r="S74" i="1"/>
  <c r="M74" i="1" s="1"/>
  <c r="AE73" i="1"/>
  <c r="T73" i="1" s="1"/>
  <c r="N73" i="1" s="1"/>
  <c r="AF73" i="1"/>
  <c r="AI73" i="1" s="1"/>
  <c r="AJ73" i="1" s="1"/>
  <c r="S73" i="1" s="1"/>
  <c r="M73" i="1" s="1"/>
  <c r="AE71" i="1"/>
  <c r="T71" i="1" s="1"/>
  <c r="N71" i="1" s="1"/>
  <c r="AF71" i="1"/>
  <c r="AI71" i="1" s="1"/>
  <c r="AJ71" i="1" s="1"/>
  <c r="S71" i="1" s="1"/>
  <c r="M71" i="1" s="1"/>
  <c r="AE69" i="1"/>
  <c r="T69" i="1" s="1"/>
  <c r="N69" i="1" s="1"/>
  <c r="AF69" i="1"/>
  <c r="AI69" i="1" s="1"/>
  <c r="AJ69" i="1" s="1"/>
  <c r="S69" i="1" s="1"/>
  <c r="M69" i="1" s="1"/>
  <c r="AE67" i="1"/>
  <c r="T67" i="1" s="1"/>
  <c r="N67" i="1" s="1"/>
  <c r="AF67" i="1"/>
  <c r="AI67" i="1" s="1"/>
  <c r="AJ67" i="1" s="1"/>
  <c r="S67" i="1" s="1"/>
  <c r="M67" i="1" s="1"/>
  <c r="AE65" i="1"/>
  <c r="T65" i="1" s="1"/>
  <c r="N65" i="1" s="1"/>
  <c r="AF65" i="1"/>
  <c r="AI65" i="1" s="1"/>
  <c r="AJ65" i="1" s="1"/>
  <c r="S65" i="1" s="1"/>
  <c r="M65" i="1" s="1"/>
  <c r="AE63" i="1"/>
  <c r="T63" i="1" s="1"/>
  <c r="N63" i="1" s="1"/>
  <c r="AF63" i="1"/>
  <c r="AI63" i="1" s="1"/>
  <c r="AJ63" i="1" s="1"/>
  <c r="S63" i="1" s="1"/>
  <c r="M63" i="1" s="1"/>
  <c r="AE61" i="1"/>
  <c r="T61" i="1" s="1"/>
  <c r="N61" i="1" s="1"/>
  <c r="AF61" i="1"/>
  <c r="AI61" i="1" s="1"/>
  <c r="AJ61" i="1" s="1"/>
  <c r="S61" i="1" s="1"/>
  <c r="M61" i="1" s="1"/>
  <c r="AF58" i="1"/>
  <c r="AI58" i="1" s="1"/>
  <c r="AJ58" i="1" s="1"/>
  <c r="S58" i="1" s="1"/>
  <c r="M58" i="1" s="1"/>
  <c r="AE57" i="1"/>
  <c r="T57" i="1" s="1"/>
  <c r="N57" i="1" s="1"/>
  <c r="AF55" i="1"/>
  <c r="AI55" i="1" s="1"/>
  <c r="AJ55" i="1" s="1"/>
  <c r="S55" i="1" s="1"/>
  <c r="M55" i="1" s="1"/>
  <c r="AE55" i="1"/>
  <c r="T55" i="1" s="1"/>
  <c r="N55" i="1" s="1"/>
  <c r="AF53" i="1"/>
  <c r="AI53" i="1" s="1"/>
  <c r="AJ53" i="1" s="1"/>
  <c r="S53" i="1" s="1"/>
  <c r="M53" i="1" s="1"/>
  <c r="AE53" i="1"/>
  <c r="T53" i="1" s="1"/>
  <c r="N53" i="1" s="1"/>
  <c r="AF51" i="1"/>
  <c r="AI51" i="1" s="1"/>
  <c r="AJ51" i="1" s="1"/>
  <c r="S51" i="1" s="1"/>
  <c r="M51" i="1" s="1"/>
  <c r="AE51" i="1"/>
  <c r="T51" i="1" s="1"/>
  <c r="N51" i="1" s="1"/>
  <c r="AF49" i="1"/>
  <c r="AI49" i="1" s="1"/>
  <c r="AJ49" i="1" s="1"/>
  <c r="S49" i="1" s="1"/>
  <c r="M49" i="1" s="1"/>
  <c r="AE49" i="1"/>
  <c r="T49" i="1" s="1"/>
  <c r="N49" i="1" s="1"/>
  <c r="AF47" i="1"/>
  <c r="AI47" i="1" s="1"/>
  <c r="AJ47" i="1" s="1"/>
  <c r="S47" i="1" s="1"/>
  <c r="M47" i="1" s="1"/>
  <c r="AE47" i="1"/>
  <c r="T47" i="1" s="1"/>
  <c r="N47" i="1" s="1"/>
  <c r="AF45" i="1"/>
  <c r="AI45" i="1" s="1"/>
  <c r="AJ45" i="1" s="1"/>
  <c r="S45" i="1" s="1"/>
  <c r="M45" i="1" s="1"/>
  <c r="AE45" i="1"/>
  <c r="T45" i="1" s="1"/>
  <c r="N45" i="1" s="1"/>
  <c r="AF43" i="1"/>
  <c r="AI43" i="1" s="1"/>
  <c r="AJ43" i="1" s="1"/>
  <c r="S43" i="1" s="1"/>
  <c r="M43" i="1" s="1"/>
  <c r="AE43" i="1"/>
  <c r="T43" i="1" s="1"/>
  <c r="N43" i="1" s="1"/>
  <c r="AF41" i="1"/>
  <c r="AI41" i="1" s="1"/>
  <c r="AJ41" i="1" s="1"/>
  <c r="S41" i="1" s="1"/>
  <c r="M41" i="1" s="1"/>
  <c r="AE41" i="1"/>
  <c r="T41" i="1" s="1"/>
  <c r="N41" i="1" s="1"/>
  <c r="AF39" i="1"/>
  <c r="AI39" i="1" s="1"/>
  <c r="AJ39" i="1" s="1"/>
  <c r="S39" i="1" s="1"/>
  <c r="M39" i="1" s="1"/>
  <c r="AE39" i="1"/>
  <c r="T39" i="1" s="1"/>
  <c r="N39" i="1" s="1"/>
  <c r="AF36" i="1"/>
  <c r="AE36" i="1"/>
  <c r="T36" i="1" s="1"/>
  <c r="N36" i="1" s="1"/>
  <c r="Z35" i="1"/>
  <c r="U35" i="1" s="1"/>
  <c r="O35" i="1" s="1"/>
  <c r="AA35" i="1"/>
  <c r="AD35" i="1" s="1"/>
  <c r="AE33" i="1"/>
  <c r="T33" i="1" s="1"/>
  <c r="N33" i="1" s="1"/>
  <c r="AF33" i="1"/>
  <c r="AI33" i="1" s="1"/>
  <c r="AJ33" i="1" s="1"/>
  <c r="S33" i="1" s="1"/>
  <c r="M33" i="1" s="1"/>
  <c r="AI32" i="1"/>
  <c r="AJ32" i="1" s="1"/>
  <c r="S32" i="1" s="1"/>
  <c r="M32" i="1" s="1"/>
  <c r="AF28" i="1"/>
  <c r="AE28" i="1"/>
  <c r="T28" i="1" s="1"/>
  <c r="N28" i="1" s="1"/>
  <c r="Z27" i="1"/>
  <c r="U27" i="1" s="1"/>
  <c r="O27" i="1" s="1"/>
  <c r="AA27" i="1"/>
  <c r="AD27" i="1" s="1"/>
  <c r="AE25" i="1"/>
  <c r="T25" i="1" s="1"/>
  <c r="N25" i="1" s="1"/>
  <c r="AF25" i="1"/>
  <c r="AI25" i="1" s="1"/>
  <c r="AJ25" i="1" s="1"/>
  <c r="S25" i="1" s="1"/>
  <c r="M25" i="1" s="1"/>
  <c r="AF20" i="1"/>
  <c r="AE20" i="1"/>
  <c r="T20" i="1" s="1"/>
  <c r="N20" i="1" s="1"/>
  <c r="Z19" i="1"/>
  <c r="U19" i="1" s="1"/>
  <c r="O19" i="1" s="1"/>
  <c r="AA19" i="1"/>
  <c r="AD19" i="1" s="1"/>
  <c r="Z16" i="1"/>
  <c r="U16" i="1" s="1"/>
  <c r="O16" i="1" s="1"/>
  <c r="AA16" i="1"/>
  <c r="AD16" i="1" s="1"/>
  <c r="AE14" i="1"/>
  <c r="T14" i="1" s="1"/>
  <c r="N14" i="1" s="1"/>
  <c r="AF14" i="1"/>
  <c r="AI14" i="1" s="1"/>
  <c r="AJ14" i="1" s="1"/>
  <c r="S14" i="1" s="1"/>
  <c r="M14" i="1" s="1"/>
  <c r="AF9" i="1"/>
  <c r="AI9" i="1" s="1"/>
  <c r="AJ9" i="1" s="1"/>
  <c r="S9" i="1" s="1"/>
  <c r="M9" i="1" s="1"/>
  <c r="AE9" i="1"/>
  <c r="T9" i="1" s="1"/>
  <c r="N9" i="1" s="1"/>
  <c r="AE37" i="1"/>
  <c r="T37" i="1" s="1"/>
  <c r="N37" i="1" s="1"/>
  <c r="AF37" i="1"/>
  <c r="AI37" i="1" s="1"/>
  <c r="AJ37" i="1" s="1"/>
  <c r="S37" i="1" s="1"/>
  <c r="M37" i="1" s="1"/>
  <c r="AI36" i="1"/>
  <c r="AJ36" i="1" s="1"/>
  <c r="S36" i="1" s="1"/>
  <c r="M36" i="1" s="1"/>
  <c r="AF32" i="1"/>
  <c r="AE32" i="1"/>
  <c r="T32" i="1" s="1"/>
  <c r="N32" i="1" s="1"/>
  <c r="Z31" i="1"/>
  <c r="U31" i="1" s="1"/>
  <c r="O31" i="1" s="1"/>
  <c r="AA31" i="1"/>
  <c r="AD31" i="1" s="1"/>
  <c r="AE29" i="1"/>
  <c r="T29" i="1" s="1"/>
  <c r="N29" i="1" s="1"/>
  <c r="AF29" i="1"/>
  <c r="AI29" i="1" s="1"/>
  <c r="AJ29" i="1" s="1"/>
  <c r="S29" i="1" s="1"/>
  <c r="M29" i="1" s="1"/>
  <c r="AI28" i="1"/>
  <c r="AJ28" i="1" s="1"/>
  <c r="S28" i="1" s="1"/>
  <c r="M28" i="1" s="1"/>
  <c r="AF24" i="1"/>
  <c r="AI24" i="1" s="1"/>
  <c r="AJ24" i="1" s="1"/>
  <c r="S24" i="1" s="1"/>
  <c r="M24" i="1" s="1"/>
  <c r="AE24" i="1"/>
  <c r="T24" i="1" s="1"/>
  <c r="N24" i="1" s="1"/>
  <c r="Z23" i="1"/>
  <c r="U23" i="1" s="1"/>
  <c r="O23" i="1" s="1"/>
  <c r="AA23" i="1"/>
  <c r="AD23" i="1" s="1"/>
  <c r="AE21" i="1"/>
  <c r="T21" i="1" s="1"/>
  <c r="N21" i="1" s="1"/>
  <c r="AF21" i="1"/>
  <c r="AI21" i="1" s="1"/>
  <c r="AJ21" i="1" s="1"/>
  <c r="S21" i="1" s="1"/>
  <c r="M21" i="1" s="1"/>
  <c r="AI20" i="1"/>
  <c r="AJ20" i="1" s="1"/>
  <c r="S20" i="1" s="1"/>
  <c r="M20" i="1" s="1"/>
  <c r="AF17" i="1"/>
  <c r="AE17" i="1"/>
  <c r="T17" i="1" s="1"/>
  <c r="N17" i="1" s="1"/>
  <c r="Z8" i="1"/>
  <c r="U8" i="1" s="1"/>
  <c r="O8" i="1" s="1"/>
  <c r="Z87" i="1" s="1"/>
  <c r="AA8" i="1"/>
  <c r="AD8" i="1" s="1"/>
  <c r="AE6" i="1"/>
  <c r="T6" i="1" s="1"/>
  <c r="N6" i="1" s="1"/>
  <c r="AF6" i="1"/>
  <c r="AI6" i="1" s="1"/>
  <c r="AJ6" i="1" s="1"/>
  <c r="S6" i="1" s="1"/>
  <c r="M6" i="1" s="1"/>
  <c r="AE18" i="1"/>
  <c r="T18" i="1" s="1"/>
  <c r="N18" i="1" s="1"/>
  <c r="AF18" i="1"/>
  <c r="AI18" i="1" s="1"/>
  <c r="AJ18" i="1" s="1"/>
  <c r="S18" i="1" s="1"/>
  <c r="M18" i="1" s="1"/>
  <c r="AI17" i="1"/>
  <c r="AJ17" i="1" s="1"/>
  <c r="S17" i="1" s="1"/>
  <c r="M17" i="1" s="1"/>
  <c r="AF13" i="1"/>
  <c r="AI13" i="1" s="1"/>
  <c r="AJ13" i="1" s="1"/>
  <c r="S13" i="1" s="1"/>
  <c r="M13" i="1" s="1"/>
  <c r="AE13" i="1"/>
  <c r="T13" i="1" s="1"/>
  <c r="N13" i="1" s="1"/>
  <c r="Z12" i="1"/>
  <c r="U12" i="1" s="1"/>
  <c r="O12" i="1" s="1"/>
  <c r="AA12" i="1"/>
  <c r="AD12" i="1" s="1"/>
  <c r="AE10" i="1"/>
  <c r="T10" i="1" s="1"/>
  <c r="N10" i="1" s="1"/>
  <c r="AF10" i="1"/>
  <c r="AI10" i="1" s="1"/>
  <c r="AJ10" i="1" s="1"/>
  <c r="S10" i="1" s="1"/>
  <c r="M10" i="1" s="1"/>
  <c r="S75" i="1" l="1"/>
  <c r="M75" i="1" s="1"/>
  <c r="XFD75" i="1"/>
  <c r="S77" i="1"/>
  <c r="M77" i="1" s="1"/>
  <c r="XFD77" i="1"/>
  <c r="XFD79" i="1" s="1"/>
  <c r="S81" i="1"/>
  <c r="M81" i="1" s="1"/>
  <c r="XFD81" i="1"/>
  <c r="AE12" i="1"/>
  <c r="T12" i="1" s="1"/>
  <c r="N12" i="1" s="1"/>
  <c r="AF12" i="1"/>
  <c r="AI12" i="1" s="1"/>
  <c r="AJ12" i="1" s="1"/>
  <c r="S12" i="1" s="1"/>
  <c r="M12" i="1" s="1"/>
  <c r="AC87" i="1"/>
  <c r="AB87" i="1"/>
  <c r="O83" i="1" s="1"/>
  <c r="AE31" i="1"/>
  <c r="T31" i="1" s="1"/>
  <c r="N31" i="1" s="1"/>
  <c r="AF31" i="1"/>
  <c r="AI31" i="1" s="1"/>
  <c r="AJ31" i="1" s="1"/>
  <c r="S31" i="1" s="1"/>
  <c r="M31" i="1" s="1"/>
  <c r="AE27" i="1"/>
  <c r="T27" i="1" s="1"/>
  <c r="N27" i="1" s="1"/>
  <c r="AF27" i="1"/>
  <c r="AI27" i="1" s="1"/>
  <c r="AJ27" i="1" s="1"/>
  <c r="S27" i="1" s="1"/>
  <c r="M27" i="1" s="1"/>
  <c r="AH83" i="1"/>
  <c r="M88" i="1"/>
  <c r="Z83" i="1"/>
  <c r="U83" i="1" s="1"/>
  <c r="AA83" i="1"/>
  <c r="AE8" i="1"/>
  <c r="T8" i="1" s="1"/>
  <c r="N8" i="1" s="1"/>
  <c r="Z86" i="1" s="1"/>
  <c r="AA86" i="1" s="1"/>
  <c r="AF8" i="1"/>
  <c r="AI8" i="1" s="1"/>
  <c r="AJ8" i="1" s="1"/>
  <c r="S8" i="1" s="1"/>
  <c r="M8" i="1" s="1"/>
  <c r="Z85" i="1" s="1"/>
  <c r="AE23" i="1"/>
  <c r="T23" i="1" s="1"/>
  <c r="N23" i="1" s="1"/>
  <c r="AF23" i="1"/>
  <c r="AI23" i="1" s="1"/>
  <c r="AJ23" i="1" s="1"/>
  <c r="S23" i="1" s="1"/>
  <c r="M23" i="1" s="1"/>
  <c r="AE16" i="1"/>
  <c r="T16" i="1" s="1"/>
  <c r="N16" i="1" s="1"/>
  <c r="AF16" i="1"/>
  <c r="AI16" i="1" s="1"/>
  <c r="AJ16" i="1" s="1"/>
  <c r="S16" i="1" s="1"/>
  <c r="M16" i="1" s="1"/>
  <c r="AE19" i="1"/>
  <c r="T19" i="1" s="1"/>
  <c r="N19" i="1" s="1"/>
  <c r="AF19" i="1"/>
  <c r="AI19" i="1" s="1"/>
  <c r="AJ19" i="1" s="1"/>
  <c r="S19" i="1" s="1"/>
  <c r="M19" i="1" s="1"/>
  <c r="AE35" i="1"/>
  <c r="T35" i="1" s="1"/>
  <c r="N35" i="1" s="1"/>
  <c r="AF35" i="1"/>
  <c r="AI35" i="1" s="1"/>
  <c r="AJ35" i="1" s="1"/>
  <c r="S35" i="1" s="1"/>
  <c r="M35" i="1" s="1"/>
  <c r="XFD76" i="1"/>
  <c r="XFD82" i="1"/>
  <c r="AC83" i="1"/>
  <c r="AD83" i="1" s="1"/>
  <c r="N88" i="1"/>
  <c r="AB86" i="1" l="1"/>
  <c r="N83" i="1" s="1"/>
  <c r="AC86" i="1"/>
  <c r="AA85" i="1" s="1"/>
  <c r="AB85" i="1" s="1"/>
  <c r="M83" i="1" s="1"/>
  <c r="AE83" i="1"/>
  <c r="T83" i="1" s="1"/>
  <c r="AF83" i="1"/>
  <c r="AI83" i="1" s="1"/>
  <c r="AJ83" i="1" s="1"/>
  <c r="S83" i="1" s="1"/>
  <c r="XFD72" i="1" l="1"/>
  <c r="XFD35" i="1"/>
  <c r="XFD20" i="1"/>
  <c r="XFD14" i="1"/>
  <c r="XFD37" i="1"/>
  <c r="XFD50" i="1"/>
  <c r="XFD7" i="1"/>
  <c r="XFD48" i="1"/>
  <c r="XFD13" i="1"/>
  <c r="XFD19" i="1"/>
  <c r="XFD33" i="1"/>
  <c r="XFD23" i="1"/>
  <c r="XFD40" i="1"/>
  <c r="XFD30" i="1"/>
  <c r="XFD29" i="1"/>
  <c r="XFD31" i="1"/>
  <c r="XFD32" i="1"/>
  <c r="XFD55" i="1"/>
  <c r="XFD16" i="1"/>
  <c r="XFD62" i="1"/>
  <c r="XFD70" i="1"/>
  <c r="XFD17" i="1"/>
  <c r="XFD38" i="1"/>
  <c r="XFD59" i="1"/>
  <c r="XFD18" i="1"/>
  <c r="XFD69" i="1"/>
  <c r="XFD49" i="1"/>
  <c r="XFD44" i="1"/>
  <c r="XFD25" i="1"/>
  <c r="XFD66" i="1"/>
  <c r="XFD52" i="1"/>
  <c r="XFD12" i="1"/>
  <c r="XFD53" i="1"/>
  <c r="XFD60" i="1"/>
  <c r="XFD65" i="1"/>
  <c r="XFD61" i="1"/>
  <c r="XFD26" i="1"/>
  <c r="XFD58" i="1"/>
  <c r="XFD47" i="1"/>
  <c r="XFD45" i="1"/>
  <c r="XFD11" i="1"/>
  <c r="XFD34" i="1"/>
  <c r="XFD51" i="1"/>
  <c r="XFD27" i="1"/>
  <c r="XFD21" i="1"/>
  <c r="XFD71" i="1"/>
  <c r="XFD43" i="1"/>
  <c r="XFD15" i="1"/>
  <c r="XFD63" i="1"/>
  <c r="XFD46" i="1"/>
  <c r="XFD10" i="1"/>
  <c r="XFD36" i="1"/>
  <c r="XFD68" i="1"/>
  <c r="XFD64" i="1"/>
  <c r="XFD41" i="1"/>
  <c r="XFD28" i="1"/>
  <c r="XFD54" i="1"/>
  <c r="XFD56" i="1"/>
  <c r="XFD9" i="1"/>
  <c r="XFD39" i="1"/>
  <c r="XFD57" i="1"/>
  <c r="XFD73" i="1"/>
  <c r="XFD22" i="1"/>
  <c r="XFD67" i="1"/>
  <c r="XFD8" i="1"/>
  <c r="XFD24" i="1"/>
  <c r="XFD6" i="1"/>
  <c r="XFD42" i="1"/>
</calcChain>
</file>

<file path=xl/sharedStrings.xml><?xml version="1.0" encoding="utf-8"?>
<sst xmlns="http://schemas.openxmlformats.org/spreadsheetml/2006/main" count="355" uniqueCount="96">
  <si>
    <t>ยกไป</t>
  </si>
  <si>
    <t>ผลลัพท์</t>
  </si>
  <si>
    <t>รวม + ยกไป</t>
  </si>
  <si>
    <t>รวม</t>
  </si>
  <si>
    <t>ข้อมูล ณ วันที่ 25 มี.ค. 64</t>
  </si>
  <si>
    <t>ไร่</t>
  </si>
  <si>
    <t>งาน</t>
  </si>
  <si>
    <t>วา</t>
  </si>
  <si>
    <t>อุบลราชธานี</t>
  </si>
  <si>
    <t>อุทัยธานี</t>
  </si>
  <si>
    <t>อุตรดิตถ์</t>
  </si>
  <si>
    <t>อุดรธานี</t>
  </si>
  <si>
    <t>อำนาจเจริญ</t>
  </si>
  <si>
    <t>อ่างทอง</t>
  </si>
  <si>
    <t>หนองบัวลำภู</t>
  </si>
  <si>
    <t>หนองคาย</t>
  </si>
  <si>
    <t>สุรินทร์</t>
  </si>
  <si>
    <t>สุราษฎร์ธานี</t>
  </si>
  <si>
    <t>สุพรรณบุรี</t>
  </si>
  <si>
    <t>สุโขทัย</t>
  </si>
  <si>
    <t>สิงห์บุรี</t>
  </si>
  <si>
    <t>สระบุรี</t>
  </si>
  <si>
    <t>สระแก้ว</t>
  </si>
  <si>
    <t>สมุทรสาคร</t>
  </si>
  <si>
    <t>สมุทรสงคราม</t>
  </si>
  <si>
    <t>สมุทรปราการ</t>
  </si>
  <si>
    <t>สตูล</t>
  </si>
  <si>
    <t>สงขลา</t>
  </si>
  <si>
    <t>สกลนคร</t>
  </si>
  <si>
    <t>ศรีสะเกษ</t>
  </si>
  <si>
    <t>เลย</t>
  </si>
  <si>
    <t>ลำพูน</t>
  </si>
  <si>
    <t>ลำปาง</t>
  </si>
  <si>
    <t>ลพบุรี</t>
  </si>
  <si>
    <t>ราชบุรี</t>
  </si>
  <si>
    <t>ระยอง</t>
  </si>
  <si>
    <t>ระนอง</t>
  </si>
  <si>
    <t>ร้อยเอ็ด</t>
  </si>
  <si>
    <t>ยะลา</t>
  </si>
  <si>
    <t>ยโสธร</t>
  </si>
  <si>
    <t>แม่ฮ่องสอน</t>
  </si>
  <si>
    <t>มุกดาหาร</t>
  </si>
  <si>
    <t>มหาสารคาม</t>
  </si>
  <si>
    <t>ภูเก็ต</t>
  </si>
  <si>
    <t>แพร่</t>
  </si>
  <si>
    <t>เพชรบูรณ์</t>
  </si>
  <si>
    <t>เพชรบุรี</t>
  </si>
  <si>
    <t>พิษณุโลก</t>
  </si>
  <si>
    <t>พิจิตร</t>
  </si>
  <si>
    <t>พัทลุง</t>
  </si>
  <si>
    <t>พังงา</t>
  </si>
  <si>
    <t>พะเยา</t>
  </si>
  <si>
    <t>พระนครศรีอยุธยา</t>
  </si>
  <si>
    <t>ปัตตานี</t>
  </si>
  <si>
    <t>*</t>
  </si>
  <si>
    <t>ปราจีนบุรี</t>
  </si>
  <si>
    <t>ประจวบคีรีขันธ์</t>
  </si>
  <si>
    <t>ปทุมธานี</t>
  </si>
  <si>
    <t>บุรีรัมย์</t>
  </si>
  <si>
    <t>บึงกาฬ</t>
  </si>
  <si>
    <t>น่าน</t>
  </si>
  <si>
    <t>นราธิวาส</t>
  </si>
  <si>
    <t>นนทบุรี</t>
  </si>
  <si>
    <t>นครสวรรค์</t>
  </si>
  <si>
    <t>นครศรีธรรมราช</t>
  </si>
  <si>
    <t>นครราชสีมา</t>
  </si>
  <si>
    <t>นครพนม</t>
  </si>
  <si>
    <t>นครปฐม</t>
  </si>
  <si>
    <t>นครนายก</t>
  </si>
  <si>
    <t>ตาก</t>
  </si>
  <si>
    <t>ตราด</t>
  </si>
  <si>
    <t>ตรัง</t>
  </si>
  <si>
    <t>เชียงใหม่</t>
  </si>
  <si>
    <t>เชียงราย</t>
  </si>
  <si>
    <t>ชุมพร</t>
  </si>
  <si>
    <t>ชัยภูมิ</t>
  </si>
  <si>
    <t>ชัยนาท</t>
  </si>
  <si>
    <t>ชลบุรี</t>
  </si>
  <si>
    <t>ฉะเชิงเทรา</t>
  </si>
  <si>
    <t>จันทบุรี</t>
  </si>
  <si>
    <t>ขอนแก่น</t>
  </si>
  <si>
    <t>กำแพงเพชร</t>
  </si>
  <si>
    <t>กาฬสินธุ์</t>
  </si>
  <si>
    <t>กาญจนบุรี</t>
  </si>
  <si>
    <t>กรุงเทพมหานคร</t>
  </si>
  <si>
    <t>กระบี่</t>
  </si>
  <si>
    <t>ตารางวา</t>
  </si>
  <si>
    <t>(แปลง)</t>
  </si>
  <si>
    <t>เนื้อที่</t>
  </si>
  <si>
    <t>จำนวน</t>
  </si>
  <si>
    <t>หมายเหตุ</t>
  </si>
  <si>
    <t>ประเภทเพื่อประโยชน์ของแผ่นดินโดยเฉพาะ</t>
  </si>
  <si>
    <t>ประเภทพลเมืองใช้ร่วมกัน</t>
  </si>
  <si>
    <t>จังหวัด</t>
  </si>
  <si>
    <t>ลำดับที่</t>
  </si>
  <si>
    <t>สรุปปริมาณหนังสือสำคัญสำหรับที่หลวง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</si>
</sst>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0.00"/>
    <numFmt numFmtId="166" formatCode="_-* #,##0_-;\-* #,##0_-;_-* &quot;-&quot;??_-;_-@_-"/>
    <numFmt numFmtId="167" formatCode="00"/>
  </numFmts>
  <fonts count="1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sz val="30"/>
      <color theme="1"/>
      <name val="TH SarabunPSK"/>
      <family val="2"/>
      <charset val="222"/>
    </font>
    <font>
      <sz val="22"/>
      <color theme="1"/>
      <name val="TH SarabunPSK"/>
      <family val="2"/>
    </font>
    <font>
      <sz val="22"/>
      <color rgb="FFFF0000"/>
      <name val="TH SarabunPSK"/>
      <family val="2"/>
    </font>
    <font>
      <sz val="22"/>
      <color indexed="10"/>
      <name val="TH SarabunPSK"/>
      <family val="2"/>
    </font>
    <font>
      <sz val="22"/>
      <name val="TH SarabunPSK"/>
      <family val="2"/>
    </font>
    <font>
      <sz val="20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8"/>
      <color theme="1"/>
      <name val="TH SarabunPSK"/>
      <family val="2"/>
    </font>
    <font>
      <sz val="18"/>
      <color rgb="FFFF0000"/>
      <name val="TH SarabunPSK"/>
      <family val="2"/>
      <charset val="222"/>
    </font>
    <font>
      <sz val="18"/>
      <name val="TH SarabunPSK"/>
      <family val="2"/>
      <charset val="222"/>
    </font>
    <font>
      <sz val="22"/>
      <color theme="1"/>
      <name val="TH SarabunPSK"/>
      <family val="2"/>
      <charset val="22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rgb="FFFFC3CC"/>
        <bgColor indexed="64"/>
      </patternFill>
    </fill>
    <fill>
      <patternFill patternType="solid">
        <fgColor rgb="FFCCFFA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CCCC"/>
        <bgColor indexed="64"/>
      </patternFill>
    </fill>
    <fill>
      <patternFill patternType="solid">
        <fgColor rgb="FFC5FFC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8"/>
        <bgColor indexed="64"/>
      </patternFill>
    </fill>
    <fill>
      <patternFill patternType="solid">
        <fgColor rgb="FFFFFF96"/>
        <bgColor indexed="64"/>
      </patternFill>
    </fill>
    <fill>
      <patternFill patternType="solid">
        <fgColor rgb="FFFFAFCC"/>
        <bgColor indexed="64"/>
      </patternFill>
    </fill>
    <fill>
      <patternFill patternType="solid">
        <fgColor rgb="FFCCFF99"/>
        <bgColor indexed="64"/>
      </patternFill>
    </fill>
  </fills>
  <borders count="15">
    <border>
      <left/>
      <right/>
      <top/>
      <bottom/>
      <diagonal/>
    </border>
    <border>
      <left/>
      <right style="double">
        <color rgb="FF00B05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 applyBorder="1" applyAlignment="1">
      <alignment horizontal="center" shrinkToFit="1"/>
    </xf>
    <xf numFmtId="165" fontId="2" fillId="0" borderId="0" xfId="0" applyNumberFormat="1" applyFont="1" applyFill="1" applyBorder="1" applyAlignment="1">
      <alignment horizontal="center" shrinkToFit="1"/>
    </xf>
    <xf numFmtId="166" fontId="2" fillId="0" borderId="0" xfId="1" applyNumberFormat="1" applyFont="1" applyFill="1" applyBorder="1" applyAlignment="1">
      <alignment horizontal="center" shrinkToFit="1"/>
    </xf>
    <xf numFmtId="3" fontId="2" fillId="0" borderId="0" xfId="1" applyNumberFormat="1" applyFont="1" applyFill="1" applyBorder="1" applyAlignment="1">
      <alignment horizontal="center" vertical="center" shrinkToFit="1"/>
    </xf>
    <xf numFmtId="3" fontId="2" fillId="0" borderId="0" xfId="0" applyNumberFormat="1" applyFont="1" applyFill="1" applyBorder="1" applyAlignment="1">
      <alignment horizont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4" fillId="0" borderId="0" xfId="0" applyFont="1" applyFill="1" applyAlignment="1">
      <alignment horizontal="center" shrinkToFit="1"/>
    </xf>
    <xf numFmtId="4" fontId="4" fillId="0" borderId="0" xfId="0" applyNumberFormat="1" applyFont="1" applyAlignment="1">
      <alignment horizontal="center" shrinkToFit="1"/>
    </xf>
    <xf numFmtId="3" fontId="4" fillId="0" borderId="0" xfId="0" applyNumberFormat="1" applyFont="1" applyAlignment="1">
      <alignment horizontal="center" shrinkToFit="1"/>
    </xf>
    <xf numFmtId="166" fontId="4" fillId="0" borderId="0" xfId="1" applyNumberFormat="1" applyFont="1" applyAlignment="1">
      <alignment horizontal="center" shrinkToFit="1"/>
    </xf>
    <xf numFmtId="0" fontId="4" fillId="0" borderId="0" xfId="0" applyNumberFormat="1" applyFont="1" applyAlignment="1">
      <alignment horizontal="center" shrinkToFit="1"/>
    </xf>
    <xf numFmtId="12" fontId="5" fillId="0" borderId="1" xfId="0" applyNumberFormat="1" applyFont="1" applyFill="1" applyBorder="1" applyAlignment="1">
      <alignment horizontal="center" vertical="center" shrinkToFit="1"/>
    </xf>
    <xf numFmtId="12" fontId="6" fillId="0" borderId="0" xfId="0" applyNumberFormat="1" applyFont="1" applyFill="1" applyAlignment="1">
      <alignment horizontal="center" vertical="center" shrinkToFit="1"/>
    </xf>
    <xf numFmtId="0" fontId="7" fillId="0" borderId="0" xfId="0" applyFont="1" applyFill="1" applyAlignment="1">
      <alignment horizontal="center" vertical="center" shrinkToFit="1"/>
    </xf>
    <xf numFmtId="3" fontId="7" fillId="0" borderId="0" xfId="0" applyNumberFormat="1" applyFont="1" applyFill="1" applyAlignment="1">
      <alignment horizontal="center" vertical="center" shrinkToFit="1"/>
    </xf>
    <xf numFmtId="2" fontId="4" fillId="0" borderId="0" xfId="0" applyNumberFormat="1" applyFont="1" applyFill="1" applyAlignment="1">
      <alignment horizontal="center" shrinkToFit="1"/>
    </xf>
    <xf numFmtId="166" fontId="4" fillId="0" borderId="0" xfId="1" applyNumberFormat="1" applyFont="1" applyFill="1" applyAlignment="1">
      <alignment horizontal="center" shrinkToFit="1"/>
    </xf>
    <xf numFmtId="0" fontId="4" fillId="0" borderId="0" xfId="0" applyNumberFormat="1" applyFont="1" applyFill="1" applyAlignment="1">
      <alignment horizontal="center" shrinkToFit="1"/>
    </xf>
    <xf numFmtId="12" fontId="7" fillId="0" borderId="0" xfId="0" applyNumberFormat="1" applyFont="1" applyFill="1" applyAlignment="1">
      <alignment horizontal="center" vertical="center" shrinkToFit="1"/>
    </xf>
    <xf numFmtId="3" fontId="4" fillId="0" borderId="0" xfId="0" applyNumberFormat="1" applyFont="1" applyFill="1" applyAlignment="1">
      <alignment horizont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5" fillId="0" borderId="0" xfId="0" applyNumberFormat="1" applyFont="1" applyFill="1" applyAlignment="1">
      <alignment horizontal="center" vertical="center" shrinkToFit="1"/>
    </xf>
    <xf numFmtId="0" fontId="7" fillId="0" borderId="0" xfId="0" applyNumberFormat="1" applyFont="1" applyFill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3" borderId="0" xfId="0" applyFont="1" applyFill="1" applyAlignment="1">
      <alignment horizontal="center" vertical="center" shrinkToFit="1"/>
    </xf>
    <xf numFmtId="0" fontId="8" fillId="4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vertical="center" shrinkToFit="1"/>
    </xf>
    <xf numFmtId="0" fontId="3" fillId="0" borderId="0" xfId="0" applyFont="1" applyFill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12" fontId="6" fillId="0" borderId="3" xfId="0" applyNumberFormat="1" applyFont="1" applyFill="1" applyBorder="1" applyAlignment="1">
      <alignment horizontal="center" vertical="center" shrinkToFit="1"/>
    </xf>
    <xf numFmtId="4" fontId="2" fillId="0" borderId="0" xfId="0" applyNumberFormat="1" applyFont="1" applyFill="1" applyAlignment="1">
      <alignment horizontal="center" shrinkToFit="1"/>
    </xf>
    <xf numFmtId="3" fontId="2" fillId="2" borderId="0" xfId="0" applyNumberFormat="1" applyFont="1" applyFill="1" applyAlignment="1">
      <alignment horizontal="center" shrinkToFit="1"/>
    </xf>
    <xf numFmtId="3" fontId="2" fillId="0" borderId="0" xfId="0" applyNumberFormat="1" applyFont="1" applyFill="1" applyAlignment="1">
      <alignment horizontal="center" shrinkToFit="1"/>
    </xf>
    <xf numFmtId="165" fontId="2" fillId="0" borderId="4" xfId="0" applyNumberFormat="1" applyFont="1" applyFill="1" applyBorder="1" applyAlignment="1">
      <alignment horizontal="center" shrinkToFit="1"/>
    </xf>
    <xf numFmtId="0" fontId="2" fillId="0" borderId="4" xfId="0" applyNumberFormat="1" applyFont="1" applyFill="1" applyBorder="1" applyAlignment="1">
      <alignment horizontal="center" shrinkToFit="1"/>
    </xf>
    <xf numFmtId="166" fontId="2" fillId="0" borderId="4" xfId="1" applyNumberFormat="1" applyFont="1" applyFill="1" applyBorder="1" applyAlignment="1">
      <alignment horizontal="center" shrinkToFit="1"/>
    </xf>
    <xf numFmtId="0" fontId="10" fillId="0" borderId="0" xfId="0" applyFont="1" applyFill="1" applyBorder="1" applyAlignment="1">
      <alignment vertical="center" shrinkToFit="1"/>
    </xf>
    <xf numFmtId="0" fontId="9" fillId="0" borderId="4" xfId="0" applyFont="1" applyFill="1" applyBorder="1" applyAlignment="1">
      <alignment horizontal="center" vertical="center" shrinkToFit="1"/>
    </xf>
    <xf numFmtId="165" fontId="9" fillId="5" borderId="4" xfId="0" applyNumberFormat="1" applyFont="1" applyFill="1" applyBorder="1" applyAlignment="1">
      <alignment horizontal="center" vertical="center" shrinkToFit="1"/>
    </xf>
    <xf numFmtId="0" fontId="9" fillId="5" borderId="4" xfId="0" applyNumberFormat="1" applyFont="1" applyFill="1" applyBorder="1" applyAlignment="1">
      <alignment horizontal="center" vertical="center" shrinkToFit="1"/>
    </xf>
    <xf numFmtId="166" fontId="9" fillId="5" borderId="4" xfId="1" applyNumberFormat="1" applyFont="1" applyFill="1" applyBorder="1" applyAlignment="1">
      <alignment horizontal="center" vertical="center" shrinkToFit="1"/>
    </xf>
    <xf numFmtId="3" fontId="9" fillId="5" borderId="4" xfId="1" applyNumberFormat="1" applyFont="1" applyFill="1" applyBorder="1" applyAlignment="1">
      <alignment horizontal="center" vertical="center" shrinkToFit="1"/>
    </xf>
    <xf numFmtId="167" fontId="2" fillId="0" borderId="4" xfId="0" applyNumberFormat="1" applyFont="1" applyFill="1" applyBorder="1" applyAlignment="1">
      <alignment horizontal="center" shrinkToFit="1"/>
    </xf>
    <xf numFmtId="165" fontId="9" fillId="6" borderId="4" xfId="0" applyNumberFormat="1" applyFont="1" applyFill="1" applyBorder="1" applyAlignment="1">
      <alignment horizontal="center" vertical="center" shrinkToFit="1"/>
    </xf>
    <xf numFmtId="0" fontId="9" fillId="6" borderId="4" xfId="0" applyNumberFormat="1" applyFont="1" applyFill="1" applyBorder="1" applyAlignment="1">
      <alignment horizontal="center" vertical="center" shrinkToFit="1"/>
    </xf>
    <xf numFmtId="166" fontId="9" fillId="6" borderId="4" xfId="1" applyNumberFormat="1" applyFont="1" applyFill="1" applyBorder="1" applyAlignment="1">
      <alignment horizontal="center" vertical="center" shrinkToFit="1"/>
    </xf>
    <xf numFmtId="3" fontId="9" fillId="6" borderId="4" xfId="1" applyNumberFormat="1" applyFont="1" applyFill="1" applyBorder="1" applyAlignment="1">
      <alignment horizontal="center" vertical="center" shrinkToFit="1"/>
    </xf>
    <xf numFmtId="165" fontId="9" fillId="7" borderId="4" xfId="0" applyNumberFormat="1" applyFont="1" applyFill="1" applyBorder="1" applyAlignment="1">
      <alignment horizontal="center" vertical="center" shrinkToFit="1"/>
    </xf>
    <xf numFmtId="0" fontId="9" fillId="7" borderId="4" xfId="0" applyNumberFormat="1" applyFont="1" applyFill="1" applyBorder="1" applyAlignment="1">
      <alignment horizontal="center" vertical="center" shrinkToFit="1"/>
    </xf>
    <xf numFmtId="166" fontId="9" fillId="7" borderId="4" xfId="1" applyNumberFormat="1" applyFont="1" applyFill="1" applyBorder="1" applyAlignment="1">
      <alignment horizontal="right" vertical="center" shrinkToFit="1"/>
    </xf>
    <xf numFmtId="3" fontId="9" fillId="7" borderId="4" xfId="1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shrinkToFit="1"/>
    </xf>
    <xf numFmtId="165" fontId="2" fillId="8" borderId="4" xfId="0" applyNumberFormat="1" applyFont="1" applyFill="1" applyBorder="1" applyAlignment="1">
      <alignment horizontal="center" shrinkToFit="1"/>
    </xf>
    <xf numFmtId="0" fontId="2" fillId="8" borderId="4" xfId="0" applyFont="1" applyFill="1" applyBorder="1" applyAlignment="1">
      <alignment horizontal="center" shrinkToFit="1"/>
    </xf>
    <xf numFmtId="166" fontId="2" fillId="8" borderId="4" xfId="1" applyNumberFormat="1" applyFont="1" applyFill="1" applyBorder="1" applyAlignment="1">
      <alignment horizontal="center" shrinkToFit="1"/>
    </xf>
    <xf numFmtId="3" fontId="2" fillId="8" borderId="4" xfId="1" applyNumberFormat="1" applyFont="1" applyFill="1" applyBorder="1" applyAlignment="1">
      <alignment horizontal="center" shrinkToFit="1"/>
    </xf>
    <xf numFmtId="165" fontId="2" fillId="9" borderId="4" xfId="0" applyNumberFormat="1" applyFont="1" applyFill="1" applyBorder="1" applyAlignment="1">
      <alignment horizontal="center" shrinkToFit="1"/>
    </xf>
    <xf numFmtId="0" fontId="2" fillId="9" borderId="4" xfId="0" applyFont="1" applyFill="1" applyBorder="1" applyAlignment="1">
      <alignment horizontal="center" shrinkToFit="1"/>
    </xf>
    <xf numFmtId="166" fontId="2" fillId="9" borderId="4" xfId="1" applyNumberFormat="1" applyFont="1" applyFill="1" applyBorder="1" applyAlignment="1">
      <alignment horizontal="center" shrinkToFit="1"/>
    </xf>
    <xf numFmtId="3" fontId="2" fillId="9" borderId="4" xfId="1" applyNumberFormat="1" applyFont="1" applyFill="1" applyBorder="1" applyAlignment="1">
      <alignment horizontal="center" shrinkToFit="1"/>
    </xf>
    <xf numFmtId="165" fontId="2" fillId="10" borderId="4" xfId="0" applyNumberFormat="1" applyFont="1" applyFill="1" applyBorder="1" applyAlignment="1">
      <alignment horizontal="center" shrinkToFit="1"/>
    </xf>
    <xf numFmtId="0" fontId="2" fillId="10" borderId="4" xfId="0" applyFont="1" applyFill="1" applyBorder="1" applyAlignment="1">
      <alignment horizontal="center" shrinkToFit="1"/>
    </xf>
    <xf numFmtId="166" fontId="2" fillId="10" borderId="4" xfId="1" applyNumberFormat="1" applyFont="1" applyFill="1" applyBorder="1" applyAlignment="1">
      <alignment horizontal="right" shrinkToFit="1"/>
    </xf>
    <xf numFmtId="3" fontId="2" fillId="10" borderId="4" xfId="1" applyNumberFormat="1" applyFont="1" applyFill="1" applyBorder="1" applyAlignment="1">
      <alignment horizontal="center" shrinkToFit="1"/>
    </xf>
    <xf numFmtId="0" fontId="2" fillId="0" borderId="5" xfId="0" applyFont="1" applyFill="1" applyBorder="1" applyAlignment="1">
      <alignment shrinkToFit="1"/>
    </xf>
    <xf numFmtId="0" fontId="11" fillId="0" borderId="4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12" fillId="0" borderId="4" xfId="0" applyFont="1" applyFill="1" applyBorder="1" applyAlignment="1">
      <alignment shrinkToFit="1"/>
    </xf>
    <xf numFmtId="0" fontId="12" fillId="0" borderId="4" xfId="0" applyFont="1" applyFill="1" applyBorder="1" applyAlignment="1">
      <alignment horizontal="center" shrinkToFit="1"/>
    </xf>
    <xf numFmtId="165" fontId="2" fillId="11" borderId="4" xfId="0" applyNumberFormat="1" applyFont="1" applyFill="1" applyBorder="1" applyAlignment="1">
      <alignment horizontal="center" shrinkToFit="1"/>
    </xf>
    <xf numFmtId="0" fontId="2" fillId="11" borderId="4" xfId="0" applyFont="1" applyFill="1" applyBorder="1" applyAlignment="1">
      <alignment horizontal="center" shrinkToFit="1"/>
    </xf>
    <xf numFmtId="166" fontId="2" fillId="11" borderId="4" xfId="1" applyNumberFormat="1" applyFont="1" applyFill="1" applyBorder="1" applyAlignment="1">
      <alignment horizontal="right" shrinkToFit="1"/>
    </xf>
    <xf numFmtId="3" fontId="2" fillId="11" borderId="4" xfId="1" applyNumberFormat="1" applyFont="1" applyFill="1" applyBorder="1" applyAlignment="1">
      <alignment horizontal="center" shrinkToFit="1"/>
    </xf>
    <xf numFmtId="165" fontId="2" fillId="12" borderId="4" xfId="0" applyNumberFormat="1" applyFont="1" applyFill="1" applyBorder="1" applyAlignment="1">
      <alignment horizontal="center" shrinkToFit="1"/>
    </xf>
    <xf numFmtId="0" fontId="2" fillId="12" borderId="4" xfId="0" applyFont="1" applyFill="1" applyBorder="1" applyAlignment="1">
      <alignment horizontal="center" shrinkToFit="1"/>
    </xf>
    <xf numFmtId="166" fontId="2" fillId="12" borderId="4" xfId="1" applyNumberFormat="1" applyFont="1" applyFill="1" applyBorder="1" applyAlignment="1">
      <alignment horizontal="right" shrinkToFit="1"/>
    </xf>
    <xf numFmtId="3" fontId="2" fillId="12" borderId="4" xfId="1" applyNumberFormat="1" applyFont="1" applyFill="1" applyBorder="1" applyAlignment="1">
      <alignment horizontal="center" shrinkToFit="1"/>
    </xf>
    <xf numFmtId="166" fontId="2" fillId="9" borderId="4" xfId="1" applyNumberFormat="1" applyFont="1" applyFill="1" applyBorder="1" applyAlignment="1">
      <alignment horizontal="right" shrinkToFit="1"/>
    </xf>
    <xf numFmtId="166" fontId="2" fillId="12" borderId="4" xfId="1" applyNumberFormat="1" applyFont="1" applyFill="1" applyBorder="1" applyAlignment="1">
      <alignment horizontal="center" shrinkToFit="1"/>
    </xf>
    <xf numFmtId="0" fontId="10" fillId="0" borderId="0" xfId="0" applyFont="1" applyFill="1" applyAlignment="1">
      <alignment vertical="center" shrinkToFit="1"/>
    </xf>
    <xf numFmtId="0" fontId="10" fillId="0" borderId="0" xfId="0" applyFont="1" applyFill="1" applyAlignment="1">
      <alignment horizontal="center" vertical="center" shrinkToFit="1"/>
    </xf>
    <xf numFmtId="165" fontId="10" fillId="13" borderId="8" xfId="0" applyNumberFormat="1" applyFont="1" applyFill="1" applyBorder="1" applyAlignment="1">
      <alignment horizontal="center" vertical="center" shrinkToFit="1"/>
    </xf>
    <xf numFmtId="0" fontId="10" fillId="13" borderId="7" xfId="0" applyFont="1" applyFill="1" applyBorder="1" applyAlignment="1">
      <alignment horizontal="center" vertical="center" shrinkToFit="1"/>
    </xf>
    <xf numFmtId="166" fontId="10" fillId="13" borderId="7" xfId="1" applyNumberFormat="1" applyFont="1" applyFill="1" applyBorder="1" applyAlignment="1">
      <alignment horizontal="center" vertical="center" shrinkToFit="1"/>
    </xf>
    <xf numFmtId="3" fontId="10" fillId="13" borderId="7" xfId="1" applyNumberFormat="1" applyFont="1" applyFill="1" applyBorder="1" applyAlignment="1">
      <alignment horizontal="center" vertical="center" shrinkToFit="1"/>
    </xf>
    <xf numFmtId="165" fontId="10" fillId="0" borderId="8" xfId="0" applyNumberFormat="1" applyFont="1" applyFill="1" applyBorder="1" applyAlignment="1">
      <alignment horizontal="center" vertical="center" shrinkToFit="1"/>
    </xf>
    <xf numFmtId="165" fontId="10" fillId="14" borderId="8" xfId="0" applyNumberFormat="1" applyFont="1" applyFill="1" applyBorder="1" applyAlignment="1">
      <alignment horizontal="center" vertical="center" shrinkToFit="1"/>
    </xf>
    <xf numFmtId="0" fontId="10" fillId="14" borderId="7" xfId="0" applyFont="1" applyFill="1" applyBorder="1" applyAlignment="1">
      <alignment horizontal="center" vertical="center" shrinkToFit="1"/>
    </xf>
    <xf numFmtId="166" fontId="10" fillId="14" borderId="7" xfId="1" applyNumberFormat="1" applyFont="1" applyFill="1" applyBorder="1" applyAlignment="1">
      <alignment horizontal="center" vertical="center" shrinkToFit="1"/>
    </xf>
    <xf numFmtId="3" fontId="10" fillId="14" borderId="7" xfId="1" applyNumberFormat="1" applyFont="1" applyFill="1" applyBorder="1" applyAlignment="1">
      <alignment horizontal="center" vertical="center" shrinkToFit="1"/>
    </xf>
    <xf numFmtId="165" fontId="10" fillId="15" borderId="7" xfId="0" applyNumberFormat="1" applyFont="1" applyFill="1" applyBorder="1" applyAlignment="1">
      <alignment horizontal="center" vertical="center" shrinkToFit="1"/>
    </xf>
    <xf numFmtId="0" fontId="10" fillId="15" borderId="7" xfId="0" applyFont="1" applyFill="1" applyBorder="1" applyAlignment="1">
      <alignment horizontal="center" vertical="center" shrinkToFit="1"/>
    </xf>
    <xf numFmtId="3" fontId="10" fillId="15" borderId="7" xfId="0" applyNumberFormat="1" applyFont="1" applyFill="1" applyBorder="1" applyAlignment="1">
      <alignment horizontal="center" vertical="center" shrinkToFit="1"/>
    </xf>
    <xf numFmtId="3" fontId="10" fillId="15" borderId="9" xfId="1" applyNumberFormat="1" applyFont="1" applyFill="1" applyBorder="1" applyAlignment="1">
      <alignment horizontal="center" vertical="center" shrinkToFit="1"/>
    </xf>
    <xf numFmtId="3" fontId="10" fillId="13" borderId="12" xfId="1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3" fontId="10" fillId="14" borderId="12" xfId="1" applyNumberFormat="1" applyFont="1" applyFill="1" applyBorder="1" applyAlignment="1">
      <alignment horizontal="center" vertical="center" shrinkToFit="1"/>
    </xf>
    <xf numFmtId="3" fontId="10" fillId="15" borderId="13" xfId="1" applyNumberFormat="1" applyFont="1" applyFill="1" applyBorder="1" applyAlignment="1">
      <alignment horizontal="center" vertical="center" shrinkToFit="1"/>
    </xf>
    <xf numFmtId="3" fontId="10" fillId="0" borderId="11" xfId="1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66" fontId="5" fillId="0" borderId="2" xfId="1" applyNumberFormat="1" applyFont="1" applyFill="1" applyBorder="1" applyAlignment="1">
      <alignment horizontal="center" shrinkToFit="1"/>
    </xf>
    <xf numFmtId="0" fontId="13" fillId="0" borderId="0" xfId="0" applyFont="1" applyFill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3" fontId="10" fillId="15" borderId="6" xfId="1" applyNumberFormat="1" applyFont="1" applyFill="1" applyBorder="1" applyAlignment="1">
      <alignment horizontal="center" vertical="center" shrinkToFit="1"/>
    </xf>
    <xf numFmtId="3" fontId="10" fillId="15" borderId="11" xfId="1" applyNumberFormat="1" applyFont="1" applyFill="1" applyBorder="1" applyAlignment="1">
      <alignment horizontal="center" vertical="center" shrinkToFit="1"/>
    </xf>
    <xf numFmtId="3" fontId="10" fillId="15" borderId="5" xfId="1" applyNumberFormat="1" applyFont="1" applyFill="1" applyBorder="1" applyAlignment="1">
      <alignment horizontal="center" vertical="center" shrinkToFit="1"/>
    </xf>
    <xf numFmtId="3" fontId="10" fillId="14" borderId="6" xfId="1" applyNumberFormat="1" applyFont="1" applyFill="1" applyBorder="1" applyAlignment="1">
      <alignment horizontal="center" vertical="center" shrinkToFit="1"/>
    </xf>
    <xf numFmtId="3" fontId="10" fillId="14" borderId="11" xfId="1" applyNumberFormat="1" applyFont="1" applyFill="1" applyBorder="1" applyAlignment="1">
      <alignment horizontal="center" vertical="center" shrinkToFit="1"/>
    </xf>
    <xf numFmtId="3" fontId="10" fillId="14" borderId="5" xfId="1" applyNumberFormat="1" applyFont="1" applyFill="1" applyBorder="1" applyAlignment="1">
      <alignment horizontal="center" vertical="center" shrinkToFit="1"/>
    </xf>
    <xf numFmtId="3" fontId="10" fillId="13" borderId="6" xfId="1" applyNumberFormat="1" applyFont="1" applyFill="1" applyBorder="1" applyAlignment="1">
      <alignment horizontal="center" vertical="center" shrinkToFit="1"/>
    </xf>
    <xf numFmtId="3" fontId="10" fillId="13" borderId="11" xfId="1" applyNumberFormat="1" applyFont="1" applyFill="1" applyBorder="1" applyAlignment="1">
      <alignment horizontal="center" vertical="center" shrinkToFit="1"/>
    </xf>
    <xf numFmtId="3" fontId="10" fillId="13" borderId="5" xfId="1" applyNumberFormat="1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15" borderId="6" xfId="0" applyFont="1" applyFill="1" applyBorder="1" applyAlignment="1">
      <alignment horizontal="center" vertical="center" shrinkToFit="1"/>
    </xf>
    <xf numFmtId="0" fontId="10" fillId="15" borderId="11" xfId="0" applyFont="1" applyFill="1" applyBorder="1" applyAlignment="1">
      <alignment horizontal="center" vertical="center" shrinkToFit="1"/>
    </xf>
    <xf numFmtId="0" fontId="10" fillId="15" borderId="5" xfId="0" applyFont="1" applyFill="1" applyBorder="1" applyAlignment="1">
      <alignment horizontal="center" vertical="center" shrinkToFit="1"/>
    </xf>
    <xf numFmtId="0" fontId="10" fillId="14" borderId="6" xfId="0" applyFont="1" applyFill="1" applyBorder="1" applyAlignment="1">
      <alignment horizontal="center" vertical="center" shrinkToFit="1"/>
    </xf>
    <xf numFmtId="0" fontId="10" fillId="14" borderId="11" xfId="0" applyFont="1" applyFill="1" applyBorder="1" applyAlignment="1">
      <alignment horizontal="center" vertical="center" shrinkToFit="1"/>
    </xf>
    <xf numFmtId="0" fontId="10" fillId="13" borderId="6" xfId="0" applyFont="1" applyFill="1" applyBorder="1" applyAlignment="1">
      <alignment horizontal="center" vertical="center" shrinkToFit="1"/>
    </xf>
    <xf numFmtId="0" fontId="10" fillId="13" borderId="11" xfId="0" applyFont="1" applyFill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91"/>
  <sheetViews>
    <sheetView tabSelected="1" topLeftCell="A76" zoomScale="80" zoomScaleNormal="80" zoomScaleSheetLayoutView="80" zoomScalePageLayoutView="90" workbookViewId="0">
      <selection activeCell="AR11" sqref="AR11"/>
    </sheetView>
  </sheetViews>
  <sheetFormatPr defaultColWidth="9" defaultRowHeight="27.95" customHeight="1" x14ac:dyDescent="0.55000000000000004"/>
  <cols>
    <col min="1" max="1" width="7" style="1" customWidth="1"/>
    <col min="2" max="2" width="15.375" style="1" customWidth="1"/>
    <col min="3" max="3" width="9.75" style="6" customWidth="1"/>
    <col min="4" max="4" width="11" style="7" customWidth="1"/>
    <col min="5" max="5" width="4.875" style="3" customWidth="1"/>
    <col min="6" max="6" width="7.125" style="4" customWidth="1"/>
    <col min="7" max="7" width="9.75" style="6" customWidth="1"/>
    <col min="8" max="8" width="11" style="5" customWidth="1"/>
    <col min="9" max="9" width="4.875" style="3" customWidth="1"/>
    <col min="10" max="10" width="7.125" style="4" customWidth="1"/>
    <col min="11" max="11" width="13.875" style="4" hidden="1" customWidth="1"/>
    <col min="12" max="12" width="9.75" style="6" customWidth="1"/>
    <col min="13" max="13" width="11" style="5" customWidth="1"/>
    <col min="14" max="14" width="4.875" style="3" customWidth="1"/>
    <col min="15" max="15" width="7.125" style="4" customWidth="1"/>
    <col min="16" max="16" width="13.25" style="3" customWidth="1"/>
    <col min="17" max="17" width="13.25" style="3" hidden="1" customWidth="1"/>
    <col min="18" max="18" width="9.25" style="1" hidden="1" customWidth="1"/>
    <col min="19" max="19" width="10.75" style="1" hidden="1" customWidth="1"/>
    <col min="20" max="37" width="9" style="1" hidden="1" customWidth="1"/>
    <col min="38" max="39" width="0" style="1" hidden="1" customWidth="1"/>
    <col min="40" max="40" width="9" style="2"/>
    <col min="41" max="16384" width="9" style="1"/>
  </cols>
  <sheetData>
    <row r="1" spans="1:40 16384:16384" ht="35.1" customHeight="1" x14ac:dyDescent="0.55000000000000004">
      <c r="A1" s="109" t="s">
        <v>95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40 16384:16384" ht="16.5" customHeight="1" x14ac:dyDescent="0.55000000000000004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</row>
    <row r="3" spans="1:40 16384:16384" s="86" customFormat="1" ht="27.95" customHeight="1" x14ac:dyDescent="0.35">
      <c r="A3" s="111" t="s">
        <v>94</v>
      </c>
      <c r="B3" s="111" t="s">
        <v>93</v>
      </c>
      <c r="C3" s="112" t="s">
        <v>92</v>
      </c>
      <c r="D3" s="113"/>
      <c r="E3" s="113"/>
      <c r="F3" s="114"/>
      <c r="G3" s="115" t="s">
        <v>91</v>
      </c>
      <c r="H3" s="116"/>
      <c r="I3" s="116"/>
      <c r="J3" s="117"/>
      <c r="K3" s="105"/>
      <c r="L3" s="118" t="s">
        <v>3</v>
      </c>
      <c r="M3" s="119"/>
      <c r="N3" s="119"/>
      <c r="O3" s="120"/>
      <c r="P3" s="121" t="s">
        <v>90</v>
      </c>
      <c r="Q3" s="121" t="s">
        <v>90</v>
      </c>
      <c r="R3" s="43"/>
      <c r="AN3" s="33"/>
    </row>
    <row r="4" spans="1:40 16384:16384" s="86" customFormat="1" ht="27.95" customHeight="1" x14ac:dyDescent="0.35">
      <c r="A4" s="111"/>
      <c r="B4" s="111"/>
      <c r="C4" s="104" t="s">
        <v>89</v>
      </c>
      <c r="D4" s="124" t="s">
        <v>88</v>
      </c>
      <c r="E4" s="125"/>
      <c r="F4" s="126"/>
      <c r="G4" s="103" t="s">
        <v>89</v>
      </c>
      <c r="H4" s="127" t="s">
        <v>88</v>
      </c>
      <c r="I4" s="128"/>
      <c r="J4" s="128"/>
      <c r="K4" s="102"/>
      <c r="L4" s="101" t="s">
        <v>89</v>
      </c>
      <c r="M4" s="129" t="s">
        <v>88</v>
      </c>
      <c r="N4" s="130"/>
      <c r="O4" s="130"/>
      <c r="P4" s="122"/>
      <c r="Q4" s="122"/>
      <c r="R4" s="43"/>
      <c r="AN4" s="33"/>
    </row>
    <row r="5" spans="1:40 16384:16384" s="86" customFormat="1" ht="27.95" customHeight="1" thickBot="1" x14ac:dyDescent="0.4">
      <c r="A5" s="111"/>
      <c r="B5" s="111"/>
      <c r="C5" s="100" t="s">
        <v>87</v>
      </c>
      <c r="D5" s="99" t="s">
        <v>5</v>
      </c>
      <c r="E5" s="98" t="s">
        <v>6</v>
      </c>
      <c r="F5" s="97" t="s">
        <v>86</v>
      </c>
      <c r="G5" s="96" t="s">
        <v>87</v>
      </c>
      <c r="H5" s="95" t="s">
        <v>5</v>
      </c>
      <c r="I5" s="94" t="s">
        <v>6</v>
      </c>
      <c r="J5" s="93" t="s">
        <v>86</v>
      </c>
      <c r="K5" s="92"/>
      <c r="L5" s="91" t="s">
        <v>87</v>
      </c>
      <c r="M5" s="90" t="s">
        <v>5</v>
      </c>
      <c r="N5" s="89" t="s">
        <v>6</v>
      </c>
      <c r="O5" s="88" t="s">
        <v>86</v>
      </c>
      <c r="P5" s="123"/>
      <c r="Q5" s="123"/>
      <c r="R5" s="43"/>
      <c r="S5" s="87" t="s">
        <v>5</v>
      </c>
      <c r="T5" s="87" t="s">
        <v>6</v>
      </c>
      <c r="U5" s="87" t="s">
        <v>7</v>
      </c>
      <c r="AN5" s="33"/>
    </row>
    <row r="6" spans="1:40 16384:16384" ht="27.95" customHeight="1" thickBot="1" x14ac:dyDescent="0.6">
      <c r="A6" s="58">
        <v>1</v>
      </c>
      <c r="B6" s="73" t="s">
        <v>85</v>
      </c>
      <c r="C6" s="70">
        <v>506</v>
      </c>
      <c r="D6" s="69">
        <v>104011</v>
      </c>
      <c r="E6" s="68">
        <v>1</v>
      </c>
      <c r="F6" s="67">
        <v>20</v>
      </c>
      <c r="G6" s="66">
        <v>324</v>
      </c>
      <c r="H6" s="65">
        <v>5546</v>
      </c>
      <c r="I6" s="64">
        <v>2</v>
      </c>
      <c r="J6" s="63">
        <v>11.4</v>
      </c>
      <c r="K6" s="49">
        <f t="shared" ref="K6:K37" si="0">SUM(C6+G6)</f>
        <v>830</v>
      </c>
      <c r="L6" s="62">
        <f t="shared" ref="L6:L37" si="1">SUM(C6+G6)</f>
        <v>830</v>
      </c>
      <c r="M6" s="61">
        <f t="shared" ref="M6:M37" si="2">SUM(S6)</f>
        <v>109557</v>
      </c>
      <c r="N6" s="60">
        <f t="shared" ref="N6:N37" si="3">SUM(T6)</f>
        <v>3</v>
      </c>
      <c r="O6" s="59">
        <f t="shared" ref="O6:O37" si="4">SUM(U6)</f>
        <v>31.4</v>
      </c>
      <c r="P6" s="58"/>
      <c r="Q6" s="58">
        <v>11</v>
      </c>
      <c r="R6" s="43"/>
      <c r="S6" s="42">
        <f t="shared" ref="S6:S37" si="5">SUM(AJ6)</f>
        <v>109557</v>
      </c>
      <c r="T6" s="41">
        <f t="shared" ref="T6:T37" si="6">SUM(AE6)</f>
        <v>3</v>
      </c>
      <c r="U6" s="40">
        <f t="shared" ref="U6:U37" si="7">SUM(Z6)</f>
        <v>31.4</v>
      </c>
      <c r="V6" s="39"/>
      <c r="W6" s="38" t="s">
        <v>7</v>
      </c>
      <c r="X6" s="37">
        <f t="shared" ref="X6:X37" si="8">SUM(F6+J6)</f>
        <v>31.4</v>
      </c>
      <c r="Y6" s="37"/>
      <c r="Z6" s="36">
        <f t="shared" ref="Z6:Z37" si="9">MOD(X6,100)</f>
        <v>31.4</v>
      </c>
      <c r="AA6" s="15">
        <f t="shared" ref="AA6:AA37" si="10">INT(X6/100)</f>
        <v>0</v>
      </c>
      <c r="AB6" s="35" t="s">
        <v>6</v>
      </c>
      <c r="AC6" s="18">
        <f t="shared" ref="AC6:AC37" si="11">SUM(E6+I6)</f>
        <v>3</v>
      </c>
      <c r="AD6" s="22">
        <f t="shared" ref="AD6:AD37" si="12">SUM(AC6+AA6)</f>
        <v>3</v>
      </c>
      <c r="AE6" s="36">
        <f t="shared" ref="AE6:AE37" si="13">MOD(AD6,4)</f>
        <v>3</v>
      </c>
      <c r="AF6" s="15">
        <f t="shared" ref="AF6:AF37" si="14">INT(AD6/4)</f>
        <v>0</v>
      </c>
      <c r="AG6" s="35" t="s">
        <v>5</v>
      </c>
      <c r="AH6" s="18">
        <f t="shared" ref="AH6:AH37" si="15">SUM(D6+H6)</f>
        <v>109557</v>
      </c>
      <c r="AI6" s="18">
        <f t="shared" ref="AI6:AI37" si="16">SUM(AH6+AF6)</f>
        <v>109557</v>
      </c>
      <c r="AJ6" s="34">
        <f t="shared" ref="AJ6:AJ37" si="17">INT(AI6)</f>
        <v>109557</v>
      </c>
      <c r="AK6" s="24"/>
      <c r="XFD6" s="1">
        <f ca="1">SUM(XFD5:XFD6)</f>
        <v>0</v>
      </c>
    </row>
    <row r="7" spans="1:40 16384:16384" ht="27.95" customHeight="1" thickBot="1" x14ac:dyDescent="0.6">
      <c r="A7" s="58">
        <v>2</v>
      </c>
      <c r="B7" s="73" t="s">
        <v>84</v>
      </c>
      <c r="C7" s="70">
        <v>34</v>
      </c>
      <c r="D7" s="69">
        <v>792</v>
      </c>
      <c r="E7" s="68">
        <v>2</v>
      </c>
      <c r="F7" s="67">
        <v>14.1</v>
      </c>
      <c r="G7" s="66">
        <v>47</v>
      </c>
      <c r="H7" s="65">
        <v>6812</v>
      </c>
      <c r="I7" s="64">
        <v>3</v>
      </c>
      <c r="J7" s="63">
        <v>58</v>
      </c>
      <c r="K7" s="49">
        <f t="shared" si="0"/>
        <v>81</v>
      </c>
      <c r="L7" s="62">
        <f t="shared" si="1"/>
        <v>81</v>
      </c>
      <c r="M7" s="61">
        <f t="shared" si="2"/>
        <v>7605</v>
      </c>
      <c r="N7" s="60">
        <f t="shared" si="3"/>
        <v>1</v>
      </c>
      <c r="O7" s="59">
        <f t="shared" si="4"/>
        <v>72.099999999999994</v>
      </c>
      <c r="P7" s="58"/>
      <c r="Q7" s="58">
        <v>0</v>
      </c>
      <c r="R7" s="43"/>
      <c r="S7" s="42">
        <f t="shared" si="5"/>
        <v>7605</v>
      </c>
      <c r="T7" s="41">
        <f t="shared" si="6"/>
        <v>1</v>
      </c>
      <c r="U7" s="40">
        <f t="shared" si="7"/>
        <v>72.099999999999994</v>
      </c>
      <c r="V7" s="39"/>
      <c r="W7" s="38" t="s">
        <v>7</v>
      </c>
      <c r="X7" s="37">
        <f t="shared" si="8"/>
        <v>72.099999999999994</v>
      </c>
      <c r="Y7" s="37"/>
      <c r="Z7" s="36">
        <f t="shared" si="9"/>
        <v>72.099999999999994</v>
      </c>
      <c r="AA7" s="15">
        <f t="shared" si="10"/>
        <v>0</v>
      </c>
      <c r="AB7" s="35" t="s">
        <v>6</v>
      </c>
      <c r="AC7" s="18">
        <f t="shared" si="11"/>
        <v>5</v>
      </c>
      <c r="AD7" s="22">
        <f t="shared" si="12"/>
        <v>5</v>
      </c>
      <c r="AE7" s="36">
        <f t="shared" si="13"/>
        <v>1</v>
      </c>
      <c r="AF7" s="15">
        <f t="shared" si="14"/>
        <v>1</v>
      </c>
      <c r="AG7" s="35" t="s">
        <v>5</v>
      </c>
      <c r="AH7" s="18">
        <f t="shared" si="15"/>
        <v>7604</v>
      </c>
      <c r="AI7" s="18">
        <f t="shared" si="16"/>
        <v>7605</v>
      </c>
      <c r="AJ7" s="34">
        <f t="shared" si="17"/>
        <v>7605</v>
      </c>
      <c r="AK7" s="24"/>
      <c r="XFD7" s="1">
        <f ca="1">SUM(XFD5:XFD6)</f>
        <v>0</v>
      </c>
    </row>
    <row r="8" spans="1:40 16384:16384" ht="27.95" customHeight="1" thickBot="1" x14ac:dyDescent="0.6">
      <c r="A8" s="58">
        <v>3</v>
      </c>
      <c r="B8" s="73" t="s">
        <v>83</v>
      </c>
      <c r="C8" s="70">
        <v>687</v>
      </c>
      <c r="D8" s="69">
        <v>46978</v>
      </c>
      <c r="E8" s="68">
        <v>0</v>
      </c>
      <c r="F8" s="67">
        <v>10.9</v>
      </c>
      <c r="G8" s="66">
        <v>397</v>
      </c>
      <c r="H8" s="65">
        <v>118363</v>
      </c>
      <c r="I8" s="64">
        <v>3</v>
      </c>
      <c r="J8" s="63">
        <v>2.2999999999999998</v>
      </c>
      <c r="K8" s="49">
        <f t="shared" si="0"/>
        <v>1084</v>
      </c>
      <c r="L8" s="62">
        <f t="shared" si="1"/>
        <v>1084</v>
      </c>
      <c r="M8" s="61">
        <f t="shared" si="2"/>
        <v>165341</v>
      </c>
      <c r="N8" s="60">
        <f t="shared" si="3"/>
        <v>3</v>
      </c>
      <c r="O8" s="59">
        <f t="shared" si="4"/>
        <v>13.2</v>
      </c>
      <c r="P8" s="58"/>
      <c r="Q8" s="58">
        <v>3</v>
      </c>
      <c r="R8" s="43"/>
      <c r="S8" s="42">
        <f t="shared" si="5"/>
        <v>165341</v>
      </c>
      <c r="T8" s="41">
        <f t="shared" si="6"/>
        <v>3</v>
      </c>
      <c r="U8" s="40">
        <f t="shared" si="7"/>
        <v>13.2</v>
      </c>
      <c r="V8" s="39"/>
      <c r="W8" s="38" t="s">
        <v>7</v>
      </c>
      <c r="X8" s="37">
        <f t="shared" si="8"/>
        <v>13.2</v>
      </c>
      <c r="Y8" s="37"/>
      <c r="Z8" s="36">
        <f t="shared" si="9"/>
        <v>13.2</v>
      </c>
      <c r="AA8" s="15">
        <f t="shared" si="10"/>
        <v>0</v>
      </c>
      <c r="AB8" s="35" t="s">
        <v>6</v>
      </c>
      <c r="AC8" s="18">
        <f t="shared" si="11"/>
        <v>3</v>
      </c>
      <c r="AD8" s="22">
        <f t="shared" si="12"/>
        <v>3</v>
      </c>
      <c r="AE8" s="36">
        <f t="shared" si="13"/>
        <v>3</v>
      </c>
      <c r="AF8" s="15">
        <f t="shared" si="14"/>
        <v>0</v>
      </c>
      <c r="AG8" s="35" t="s">
        <v>5</v>
      </c>
      <c r="AH8" s="18">
        <f t="shared" si="15"/>
        <v>165341</v>
      </c>
      <c r="AI8" s="18">
        <f t="shared" si="16"/>
        <v>165341</v>
      </c>
      <c r="AJ8" s="34">
        <f t="shared" si="17"/>
        <v>165341</v>
      </c>
      <c r="AK8" s="24"/>
      <c r="XFD8" s="1">
        <f ca="1">SUM(XFD5:XFD7)</f>
        <v>0</v>
      </c>
    </row>
    <row r="9" spans="1:40 16384:16384" ht="27.95" customHeight="1" thickBot="1" x14ac:dyDescent="0.6">
      <c r="A9" s="58">
        <v>4</v>
      </c>
      <c r="B9" s="73" t="s">
        <v>82</v>
      </c>
      <c r="C9" s="70">
        <v>2594</v>
      </c>
      <c r="D9" s="69">
        <v>107503</v>
      </c>
      <c r="E9" s="68">
        <v>1</v>
      </c>
      <c r="F9" s="67">
        <v>80.8</v>
      </c>
      <c r="G9" s="66">
        <v>623</v>
      </c>
      <c r="H9" s="65">
        <v>76133</v>
      </c>
      <c r="I9" s="64">
        <v>0</v>
      </c>
      <c r="J9" s="63">
        <v>99.58</v>
      </c>
      <c r="K9" s="49">
        <f t="shared" si="0"/>
        <v>3217</v>
      </c>
      <c r="L9" s="62">
        <f t="shared" si="1"/>
        <v>3217</v>
      </c>
      <c r="M9" s="61">
        <f t="shared" si="2"/>
        <v>183636</v>
      </c>
      <c r="N9" s="60">
        <f t="shared" si="3"/>
        <v>2</v>
      </c>
      <c r="O9" s="59">
        <f t="shared" si="4"/>
        <v>80.38</v>
      </c>
      <c r="P9" s="58"/>
      <c r="Q9" s="58">
        <v>9</v>
      </c>
      <c r="R9" s="43"/>
      <c r="S9" s="42">
        <f t="shared" si="5"/>
        <v>183636</v>
      </c>
      <c r="T9" s="41">
        <f t="shared" si="6"/>
        <v>2</v>
      </c>
      <c r="U9" s="40">
        <f t="shared" si="7"/>
        <v>80.38</v>
      </c>
      <c r="V9" s="39"/>
      <c r="W9" s="38" t="s">
        <v>7</v>
      </c>
      <c r="X9" s="37">
        <f t="shared" si="8"/>
        <v>180.38</v>
      </c>
      <c r="Y9" s="37"/>
      <c r="Z9" s="36">
        <f t="shared" si="9"/>
        <v>80.38</v>
      </c>
      <c r="AA9" s="15">
        <f t="shared" si="10"/>
        <v>1</v>
      </c>
      <c r="AB9" s="35" t="s">
        <v>6</v>
      </c>
      <c r="AC9" s="18">
        <f t="shared" si="11"/>
        <v>1</v>
      </c>
      <c r="AD9" s="22">
        <f t="shared" si="12"/>
        <v>2</v>
      </c>
      <c r="AE9" s="36">
        <f t="shared" si="13"/>
        <v>2</v>
      </c>
      <c r="AF9" s="15">
        <f t="shared" si="14"/>
        <v>0</v>
      </c>
      <c r="AG9" s="35" t="s">
        <v>5</v>
      </c>
      <c r="AH9" s="18">
        <f t="shared" si="15"/>
        <v>183636</v>
      </c>
      <c r="AI9" s="18">
        <f t="shared" si="16"/>
        <v>183636</v>
      </c>
      <c r="AJ9" s="34">
        <f t="shared" si="17"/>
        <v>183636</v>
      </c>
      <c r="AK9" s="24"/>
      <c r="XFD9" s="1">
        <f ca="1">SUM(XFD5:XFD8)</f>
        <v>0</v>
      </c>
    </row>
    <row r="10" spans="1:40 16384:16384" ht="27.95" customHeight="1" thickBot="1" x14ac:dyDescent="0.6">
      <c r="A10" s="58">
        <v>5</v>
      </c>
      <c r="B10" s="73" t="s">
        <v>81</v>
      </c>
      <c r="C10" s="70">
        <v>623</v>
      </c>
      <c r="D10" s="69">
        <v>31000</v>
      </c>
      <c r="E10" s="68">
        <v>2</v>
      </c>
      <c r="F10" s="67">
        <v>4.2</v>
      </c>
      <c r="G10" s="66">
        <v>377</v>
      </c>
      <c r="H10" s="65">
        <v>4763</v>
      </c>
      <c r="I10" s="64">
        <v>3</v>
      </c>
      <c r="J10" s="63">
        <v>66.95</v>
      </c>
      <c r="K10" s="49">
        <f t="shared" si="0"/>
        <v>1000</v>
      </c>
      <c r="L10" s="62">
        <f t="shared" si="1"/>
        <v>1000</v>
      </c>
      <c r="M10" s="61">
        <f t="shared" si="2"/>
        <v>35764</v>
      </c>
      <c r="N10" s="60">
        <f t="shared" si="3"/>
        <v>1</v>
      </c>
      <c r="O10" s="59">
        <f t="shared" si="4"/>
        <v>71.150000000000006</v>
      </c>
      <c r="P10" s="58"/>
      <c r="Q10" s="58">
        <v>4</v>
      </c>
      <c r="R10" s="43"/>
      <c r="S10" s="42">
        <f t="shared" si="5"/>
        <v>35764</v>
      </c>
      <c r="T10" s="41">
        <f t="shared" si="6"/>
        <v>1</v>
      </c>
      <c r="U10" s="40">
        <f t="shared" si="7"/>
        <v>71.150000000000006</v>
      </c>
      <c r="V10" s="39"/>
      <c r="W10" s="38" t="s">
        <v>7</v>
      </c>
      <c r="X10" s="37">
        <f t="shared" si="8"/>
        <v>71.150000000000006</v>
      </c>
      <c r="Y10" s="37"/>
      <c r="Z10" s="36">
        <f t="shared" si="9"/>
        <v>71.150000000000006</v>
      </c>
      <c r="AA10" s="15">
        <f t="shared" si="10"/>
        <v>0</v>
      </c>
      <c r="AB10" s="35" t="s">
        <v>6</v>
      </c>
      <c r="AC10" s="18">
        <f t="shared" si="11"/>
        <v>5</v>
      </c>
      <c r="AD10" s="22">
        <f t="shared" si="12"/>
        <v>5</v>
      </c>
      <c r="AE10" s="36">
        <f t="shared" si="13"/>
        <v>1</v>
      </c>
      <c r="AF10" s="15">
        <f t="shared" si="14"/>
        <v>1</v>
      </c>
      <c r="AG10" s="35" t="s">
        <v>5</v>
      </c>
      <c r="AH10" s="18">
        <f t="shared" si="15"/>
        <v>35763</v>
      </c>
      <c r="AI10" s="18">
        <f t="shared" si="16"/>
        <v>35764</v>
      </c>
      <c r="AJ10" s="34">
        <f t="shared" si="17"/>
        <v>35764</v>
      </c>
      <c r="AK10" s="24"/>
      <c r="XFD10" s="1">
        <f ca="1">SUM(XFD5:XFD9)</f>
        <v>0</v>
      </c>
    </row>
    <row r="11" spans="1:40 16384:16384" ht="27.95" customHeight="1" thickBot="1" x14ac:dyDescent="0.6">
      <c r="A11" s="58">
        <v>6</v>
      </c>
      <c r="B11" s="73" t="s">
        <v>80</v>
      </c>
      <c r="C11" s="70">
        <v>6914</v>
      </c>
      <c r="D11" s="69">
        <v>315054</v>
      </c>
      <c r="E11" s="68">
        <v>1</v>
      </c>
      <c r="F11" s="67">
        <v>11.35</v>
      </c>
      <c r="G11" s="66">
        <v>1130</v>
      </c>
      <c r="H11" s="65">
        <v>115814</v>
      </c>
      <c r="I11" s="64">
        <v>3</v>
      </c>
      <c r="J11" s="63">
        <v>96.27</v>
      </c>
      <c r="K11" s="49">
        <f t="shared" si="0"/>
        <v>8044</v>
      </c>
      <c r="L11" s="62">
        <f t="shared" si="1"/>
        <v>8044</v>
      </c>
      <c r="M11" s="61">
        <f t="shared" si="2"/>
        <v>430869</v>
      </c>
      <c r="N11" s="60">
        <f t="shared" si="3"/>
        <v>1</v>
      </c>
      <c r="O11" s="59">
        <f t="shared" si="4"/>
        <v>7.6199999999999903</v>
      </c>
      <c r="P11" s="58"/>
      <c r="Q11" s="58">
        <v>9</v>
      </c>
      <c r="R11" s="43"/>
      <c r="S11" s="42">
        <f t="shared" si="5"/>
        <v>430869</v>
      </c>
      <c r="T11" s="41">
        <f t="shared" si="6"/>
        <v>1</v>
      </c>
      <c r="U11" s="40">
        <f t="shared" si="7"/>
        <v>7.6199999999999903</v>
      </c>
      <c r="V11" s="39"/>
      <c r="W11" s="38" t="s">
        <v>7</v>
      </c>
      <c r="X11" s="37">
        <f t="shared" si="8"/>
        <v>107.61999999999999</v>
      </c>
      <c r="Y11" s="37"/>
      <c r="Z11" s="36">
        <f t="shared" si="9"/>
        <v>7.6199999999999903</v>
      </c>
      <c r="AA11" s="15">
        <f t="shared" si="10"/>
        <v>1</v>
      </c>
      <c r="AB11" s="35" t="s">
        <v>6</v>
      </c>
      <c r="AC11" s="18">
        <f t="shared" si="11"/>
        <v>4</v>
      </c>
      <c r="AD11" s="22">
        <f t="shared" si="12"/>
        <v>5</v>
      </c>
      <c r="AE11" s="36">
        <f t="shared" si="13"/>
        <v>1</v>
      </c>
      <c r="AF11" s="15">
        <f t="shared" si="14"/>
        <v>1</v>
      </c>
      <c r="AG11" s="35" t="s">
        <v>5</v>
      </c>
      <c r="AH11" s="18">
        <f t="shared" si="15"/>
        <v>430868</v>
      </c>
      <c r="AI11" s="18">
        <f t="shared" si="16"/>
        <v>430869</v>
      </c>
      <c r="AJ11" s="34">
        <f t="shared" si="17"/>
        <v>430869</v>
      </c>
      <c r="AK11" s="24"/>
      <c r="XFD11" s="1">
        <f ca="1">SUM(XFD5:XFD10)</f>
        <v>0</v>
      </c>
    </row>
    <row r="12" spans="1:40 16384:16384" ht="27.75" customHeight="1" thickBot="1" x14ac:dyDescent="0.6">
      <c r="A12" s="58">
        <v>7</v>
      </c>
      <c r="B12" s="73" t="s">
        <v>79</v>
      </c>
      <c r="C12" s="70">
        <v>971</v>
      </c>
      <c r="D12" s="69">
        <v>32226</v>
      </c>
      <c r="E12" s="68">
        <v>1</v>
      </c>
      <c r="F12" s="67">
        <v>2.09</v>
      </c>
      <c r="G12" s="66">
        <v>345</v>
      </c>
      <c r="H12" s="65">
        <v>19700</v>
      </c>
      <c r="I12" s="64">
        <v>1</v>
      </c>
      <c r="J12" s="63">
        <v>46.4</v>
      </c>
      <c r="K12" s="49">
        <f t="shared" si="0"/>
        <v>1316</v>
      </c>
      <c r="L12" s="62">
        <f t="shared" si="1"/>
        <v>1316</v>
      </c>
      <c r="M12" s="61">
        <f t="shared" si="2"/>
        <v>51926</v>
      </c>
      <c r="N12" s="60">
        <f t="shared" si="3"/>
        <v>2</v>
      </c>
      <c r="O12" s="59">
        <f t="shared" si="4"/>
        <v>48.489999999999995</v>
      </c>
      <c r="P12" s="58"/>
      <c r="Q12" s="58">
        <v>2</v>
      </c>
      <c r="R12" s="43"/>
      <c r="S12" s="42">
        <f t="shared" si="5"/>
        <v>51926</v>
      </c>
      <c r="T12" s="41">
        <f t="shared" si="6"/>
        <v>2</v>
      </c>
      <c r="U12" s="40">
        <f t="shared" si="7"/>
        <v>48.489999999999995</v>
      </c>
      <c r="V12" s="39"/>
      <c r="W12" s="38" t="s">
        <v>7</v>
      </c>
      <c r="X12" s="37">
        <f t="shared" si="8"/>
        <v>48.489999999999995</v>
      </c>
      <c r="Y12" s="37"/>
      <c r="Z12" s="36">
        <f t="shared" si="9"/>
        <v>48.489999999999995</v>
      </c>
      <c r="AA12" s="15">
        <f t="shared" si="10"/>
        <v>0</v>
      </c>
      <c r="AB12" s="35" t="s">
        <v>6</v>
      </c>
      <c r="AC12" s="18">
        <f t="shared" si="11"/>
        <v>2</v>
      </c>
      <c r="AD12" s="22">
        <f t="shared" si="12"/>
        <v>2</v>
      </c>
      <c r="AE12" s="36">
        <f t="shared" si="13"/>
        <v>2</v>
      </c>
      <c r="AF12" s="15">
        <f t="shared" si="14"/>
        <v>0</v>
      </c>
      <c r="AG12" s="35" t="s">
        <v>5</v>
      </c>
      <c r="AH12" s="18">
        <f t="shared" si="15"/>
        <v>51926</v>
      </c>
      <c r="AI12" s="18">
        <f t="shared" si="16"/>
        <v>51926</v>
      </c>
      <c r="AJ12" s="34">
        <f t="shared" si="17"/>
        <v>51926</v>
      </c>
      <c r="AK12" s="24"/>
      <c r="XFD12" s="1">
        <f ca="1">SUM(XFD5:XFD11)</f>
        <v>0</v>
      </c>
    </row>
    <row r="13" spans="1:40 16384:16384" ht="27.95" customHeight="1" thickBot="1" x14ac:dyDescent="0.6">
      <c r="A13" s="58">
        <v>8</v>
      </c>
      <c r="B13" s="73" t="s">
        <v>78</v>
      </c>
      <c r="C13" s="70">
        <v>436</v>
      </c>
      <c r="D13" s="69">
        <v>8099</v>
      </c>
      <c r="E13" s="68">
        <v>2</v>
      </c>
      <c r="F13" s="67">
        <v>97.4</v>
      </c>
      <c r="G13" s="66">
        <v>169</v>
      </c>
      <c r="H13" s="65">
        <v>8291</v>
      </c>
      <c r="I13" s="64">
        <v>0</v>
      </c>
      <c r="J13" s="63">
        <v>35.5</v>
      </c>
      <c r="K13" s="49">
        <f t="shared" si="0"/>
        <v>605</v>
      </c>
      <c r="L13" s="62">
        <f t="shared" si="1"/>
        <v>605</v>
      </c>
      <c r="M13" s="61">
        <f t="shared" si="2"/>
        <v>16390</v>
      </c>
      <c r="N13" s="60">
        <f t="shared" si="3"/>
        <v>3</v>
      </c>
      <c r="O13" s="59">
        <f t="shared" si="4"/>
        <v>32.900000000000006</v>
      </c>
      <c r="P13" s="58"/>
      <c r="Q13" s="58">
        <v>2</v>
      </c>
      <c r="R13" s="43"/>
      <c r="S13" s="42">
        <f t="shared" si="5"/>
        <v>16390</v>
      </c>
      <c r="T13" s="41">
        <f t="shared" si="6"/>
        <v>3</v>
      </c>
      <c r="U13" s="40">
        <f t="shared" si="7"/>
        <v>32.900000000000006</v>
      </c>
      <c r="V13" s="39"/>
      <c r="W13" s="38" t="s">
        <v>7</v>
      </c>
      <c r="X13" s="37">
        <f t="shared" si="8"/>
        <v>132.9</v>
      </c>
      <c r="Y13" s="37"/>
      <c r="Z13" s="36">
        <f t="shared" si="9"/>
        <v>32.900000000000006</v>
      </c>
      <c r="AA13" s="15">
        <f t="shared" si="10"/>
        <v>1</v>
      </c>
      <c r="AB13" s="35" t="s">
        <v>6</v>
      </c>
      <c r="AC13" s="18">
        <f t="shared" si="11"/>
        <v>2</v>
      </c>
      <c r="AD13" s="22">
        <f t="shared" si="12"/>
        <v>3</v>
      </c>
      <c r="AE13" s="36">
        <f t="shared" si="13"/>
        <v>3</v>
      </c>
      <c r="AF13" s="15">
        <f t="shared" si="14"/>
        <v>0</v>
      </c>
      <c r="AG13" s="35" t="s">
        <v>5</v>
      </c>
      <c r="AH13" s="18">
        <f t="shared" si="15"/>
        <v>16390</v>
      </c>
      <c r="AI13" s="18">
        <f t="shared" si="16"/>
        <v>16390</v>
      </c>
      <c r="AJ13" s="34">
        <f t="shared" si="17"/>
        <v>16390</v>
      </c>
      <c r="AK13" s="24"/>
      <c r="AN13" s="2" t="s">
        <v>54</v>
      </c>
      <c r="XFD13" s="1">
        <f ca="1">SUM(XFD5:XFD12)</f>
        <v>300448</v>
      </c>
    </row>
    <row r="14" spans="1:40 16384:16384" ht="27.95" customHeight="1" thickBot="1" x14ac:dyDescent="0.6">
      <c r="A14" s="58">
        <v>9</v>
      </c>
      <c r="B14" s="73" t="s">
        <v>77</v>
      </c>
      <c r="C14" s="70">
        <v>476</v>
      </c>
      <c r="D14" s="69">
        <v>16662</v>
      </c>
      <c r="E14" s="68">
        <v>2</v>
      </c>
      <c r="F14" s="67">
        <v>62.1</v>
      </c>
      <c r="G14" s="66">
        <v>336</v>
      </c>
      <c r="H14" s="65">
        <v>102000</v>
      </c>
      <c r="I14" s="64">
        <v>0</v>
      </c>
      <c r="J14" s="63">
        <v>31.6</v>
      </c>
      <c r="K14" s="49">
        <f t="shared" si="0"/>
        <v>812</v>
      </c>
      <c r="L14" s="62">
        <f t="shared" si="1"/>
        <v>812</v>
      </c>
      <c r="M14" s="61">
        <f t="shared" si="2"/>
        <v>118662</v>
      </c>
      <c r="N14" s="60">
        <f t="shared" si="3"/>
        <v>2</v>
      </c>
      <c r="O14" s="59">
        <f t="shared" si="4"/>
        <v>93.7</v>
      </c>
      <c r="P14" s="58"/>
      <c r="Q14" s="58">
        <v>2</v>
      </c>
      <c r="R14" s="43"/>
      <c r="S14" s="42">
        <f t="shared" si="5"/>
        <v>118662</v>
      </c>
      <c r="T14" s="41">
        <f t="shared" si="6"/>
        <v>2</v>
      </c>
      <c r="U14" s="40">
        <f t="shared" si="7"/>
        <v>93.7</v>
      </c>
      <c r="V14" s="39"/>
      <c r="W14" s="38" t="s">
        <v>7</v>
      </c>
      <c r="X14" s="37">
        <f t="shared" si="8"/>
        <v>93.7</v>
      </c>
      <c r="Y14" s="37"/>
      <c r="Z14" s="36">
        <f t="shared" si="9"/>
        <v>93.7</v>
      </c>
      <c r="AA14" s="15">
        <f t="shared" si="10"/>
        <v>0</v>
      </c>
      <c r="AB14" s="35" t="s">
        <v>6</v>
      </c>
      <c r="AC14" s="18">
        <f t="shared" si="11"/>
        <v>2</v>
      </c>
      <c r="AD14" s="22">
        <f t="shared" si="12"/>
        <v>2</v>
      </c>
      <c r="AE14" s="36">
        <f t="shared" si="13"/>
        <v>2</v>
      </c>
      <c r="AF14" s="15">
        <f t="shared" si="14"/>
        <v>0</v>
      </c>
      <c r="AG14" s="35" t="s">
        <v>5</v>
      </c>
      <c r="AH14" s="18">
        <f t="shared" si="15"/>
        <v>118662</v>
      </c>
      <c r="AI14" s="18">
        <f t="shared" si="16"/>
        <v>118662</v>
      </c>
      <c r="AJ14" s="34">
        <f t="shared" si="17"/>
        <v>118662</v>
      </c>
      <c r="AK14" s="24"/>
      <c r="XFD14" s="1">
        <f ca="1">SUM(XFD5:XFD13)</f>
        <v>9601566</v>
      </c>
    </row>
    <row r="15" spans="1:40 16384:16384" ht="27.95" customHeight="1" thickBot="1" x14ac:dyDescent="0.6">
      <c r="A15" s="58">
        <v>10</v>
      </c>
      <c r="B15" s="73" t="s">
        <v>76</v>
      </c>
      <c r="C15" s="70">
        <v>770</v>
      </c>
      <c r="D15" s="69">
        <v>33593</v>
      </c>
      <c r="E15" s="68">
        <v>0</v>
      </c>
      <c r="F15" s="67">
        <v>83.2</v>
      </c>
      <c r="G15" s="66">
        <v>342</v>
      </c>
      <c r="H15" s="65">
        <v>11024</v>
      </c>
      <c r="I15" s="64">
        <v>3</v>
      </c>
      <c r="J15" s="63">
        <v>2.9</v>
      </c>
      <c r="K15" s="49">
        <f t="shared" si="0"/>
        <v>1112</v>
      </c>
      <c r="L15" s="62">
        <f t="shared" si="1"/>
        <v>1112</v>
      </c>
      <c r="M15" s="61">
        <f t="shared" si="2"/>
        <v>44617</v>
      </c>
      <c r="N15" s="60">
        <f t="shared" si="3"/>
        <v>3</v>
      </c>
      <c r="O15" s="59">
        <f t="shared" si="4"/>
        <v>86.100000000000009</v>
      </c>
      <c r="P15" s="58"/>
      <c r="Q15" s="58">
        <v>1</v>
      </c>
      <c r="R15" s="43"/>
      <c r="S15" s="42">
        <f t="shared" si="5"/>
        <v>44617</v>
      </c>
      <c r="T15" s="41">
        <f t="shared" si="6"/>
        <v>3</v>
      </c>
      <c r="U15" s="40">
        <f t="shared" si="7"/>
        <v>86.100000000000009</v>
      </c>
      <c r="V15" s="39"/>
      <c r="W15" s="38" t="s">
        <v>7</v>
      </c>
      <c r="X15" s="37">
        <f t="shared" si="8"/>
        <v>86.100000000000009</v>
      </c>
      <c r="Y15" s="37"/>
      <c r="Z15" s="36">
        <f t="shared" si="9"/>
        <v>86.100000000000009</v>
      </c>
      <c r="AA15" s="15">
        <f t="shared" si="10"/>
        <v>0</v>
      </c>
      <c r="AB15" s="35" t="s">
        <v>6</v>
      </c>
      <c r="AC15" s="18">
        <f t="shared" si="11"/>
        <v>3</v>
      </c>
      <c r="AD15" s="22">
        <f t="shared" si="12"/>
        <v>3</v>
      </c>
      <c r="AE15" s="36">
        <f t="shared" si="13"/>
        <v>3</v>
      </c>
      <c r="AF15" s="15">
        <f t="shared" si="14"/>
        <v>0</v>
      </c>
      <c r="AG15" s="35" t="s">
        <v>5</v>
      </c>
      <c r="AH15" s="18">
        <f t="shared" si="15"/>
        <v>44617</v>
      </c>
      <c r="AI15" s="18">
        <f t="shared" si="16"/>
        <v>44617</v>
      </c>
      <c r="AJ15" s="34">
        <f t="shared" si="17"/>
        <v>44617</v>
      </c>
      <c r="AK15" s="24"/>
      <c r="XFD15" s="1">
        <f ca="1">SUM(XFD5:XFD14)</f>
        <v>0</v>
      </c>
    </row>
    <row r="16" spans="1:40 16384:16384" ht="27.95" customHeight="1" thickBot="1" x14ac:dyDescent="0.6">
      <c r="A16" s="58">
        <v>11</v>
      </c>
      <c r="B16" s="73" t="s">
        <v>75</v>
      </c>
      <c r="C16" s="70">
        <v>3682</v>
      </c>
      <c r="D16" s="69">
        <v>141633</v>
      </c>
      <c r="E16" s="68">
        <v>3</v>
      </c>
      <c r="F16" s="67">
        <v>40.299999999999997</v>
      </c>
      <c r="G16" s="66">
        <v>803</v>
      </c>
      <c r="H16" s="65">
        <v>26444</v>
      </c>
      <c r="I16" s="64">
        <v>3</v>
      </c>
      <c r="J16" s="63">
        <v>61</v>
      </c>
      <c r="K16" s="49">
        <f t="shared" si="0"/>
        <v>4485</v>
      </c>
      <c r="L16" s="62">
        <f t="shared" si="1"/>
        <v>4485</v>
      </c>
      <c r="M16" s="61">
        <f t="shared" si="2"/>
        <v>168078</v>
      </c>
      <c r="N16" s="60">
        <f t="shared" si="3"/>
        <v>3</v>
      </c>
      <c r="O16" s="59">
        <f t="shared" si="4"/>
        <v>1.2999999999999972</v>
      </c>
      <c r="P16" s="58"/>
      <c r="Q16" s="58">
        <v>7</v>
      </c>
      <c r="R16" s="43"/>
      <c r="S16" s="42">
        <f t="shared" si="5"/>
        <v>168078</v>
      </c>
      <c r="T16" s="41">
        <f t="shared" si="6"/>
        <v>3</v>
      </c>
      <c r="U16" s="40">
        <f t="shared" si="7"/>
        <v>1.2999999999999972</v>
      </c>
      <c r="V16" s="39"/>
      <c r="W16" s="38" t="s">
        <v>7</v>
      </c>
      <c r="X16" s="37">
        <f t="shared" si="8"/>
        <v>101.3</v>
      </c>
      <c r="Y16" s="37"/>
      <c r="Z16" s="36">
        <f t="shared" si="9"/>
        <v>1.2999999999999972</v>
      </c>
      <c r="AA16" s="15">
        <f t="shared" si="10"/>
        <v>1</v>
      </c>
      <c r="AB16" s="35" t="s">
        <v>6</v>
      </c>
      <c r="AC16" s="18">
        <f t="shared" si="11"/>
        <v>6</v>
      </c>
      <c r="AD16" s="22">
        <f t="shared" si="12"/>
        <v>7</v>
      </c>
      <c r="AE16" s="36">
        <f t="shared" si="13"/>
        <v>3</v>
      </c>
      <c r="AF16" s="15">
        <f t="shared" si="14"/>
        <v>1</v>
      </c>
      <c r="AG16" s="35" t="s">
        <v>5</v>
      </c>
      <c r="AH16" s="18">
        <f t="shared" si="15"/>
        <v>168077</v>
      </c>
      <c r="AI16" s="18">
        <f t="shared" si="16"/>
        <v>168078</v>
      </c>
      <c r="AJ16" s="34">
        <f t="shared" si="17"/>
        <v>168078</v>
      </c>
      <c r="AK16" s="24"/>
      <c r="AN16" s="2" t="s">
        <v>54</v>
      </c>
      <c r="XFD16" s="1">
        <f ca="1">SUM(XFD5:XFD15)</f>
        <v>0</v>
      </c>
    </row>
    <row r="17" spans="1:37 16384:16384" ht="27.95" customHeight="1" thickBot="1" x14ac:dyDescent="0.6">
      <c r="A17" s="58">
        <v>12</v>
      </c>
      <c r="B17" s="73" t="s">
        <v>74</v>
      </c>
      <c r="C17" s="70">
        <v>507</v>
      </c>
      <c r="D17" s="69">
        <v>27584</v>
      </c>
      <c r="E17" s="68">
        <v>3</v>
      </c>
      <c r="F17" s="67">
        <v>19.7</v>
      </c>
      <c r="G17" s="66">
        <v>373</v>
      </c>
      <c r="H17" s="65">
        <v>10862</v>
      </c>
      <c r="I17" s="64">
        <v>2</v>
      </c>
      <c r="J17" s="63">
        <v>86.6</v>
      </c>
      <c r="K17" s="49">
        <f t="shared" si="0"/>
        <v>880</v>
      </c>
      <c r="L17" s="62">
        <f t="shared" si="1"/>
        <v>880</v>
      </c>
      <c r="M17" s="61">
        <f t="shared" si="2"/>
        <v>38447</v>
      </c>
      <c r="N17" s="60">
        <f t="shared" si="3"/>
        <v>2</v>
      </c>
      <c r="O17" s="59">
        <f t="shared" si="4"/>
        <v>6.2999999999999972</v>
      </c>
      <c r="P17" s="58"/>
      <c r="Q17" s="58">
        <v>11</v>
      </c>
      <c r="R17" s="43"/>
      <c r="S17" s="42">
        <f t="shared" si="5"/>
        <v>38447</v>
      </c>
      <c r="T17" s="41">
        <f t="shared" si="6"/>
        <v>2</v>
      </c>
      <c r="U17" s="40">
        <f t="shared" si="7"/>
        <v>6.2999999999999972</v>
      </c>
      <c r="V17" s="39"/>
      <c r="W17" s="38" t="s">
        <v>7</v>
      </c>
      <c r="X17" s="37">
        <f t="shared" si="8"/>
        <v>106.3</v>
      </c>
      <c r="Y17" s="37"/>
      <c r="Z17" s="36">
        <f t="shared" si="9"/>
        <v>6.2999999999999972</v>
      </c>
      <c r="AA17" s="15">
        <f t="shared" si="10"/>
        <v>1</v>
      </c>
      <c r="AB17" s="35" t="s">
        <v>6</v>
      </c>
      <c r="AC17" s="18">
        <f t="shared" si="11"/>
        <v>5</v>
      </c>
      <c r="AD17" s="22">
        <f t="shared" si="12"/>
        <v>6</v>
      </c>
      <c r="AE17" s="36">
        <f t="shared" si="13"/>
        <v>2</v>
      </c>
      <c r="AF17" s="15">
        <f t="shared" si="14"/>
        <v>1</v>
      </c>
      <c r="AG17" s="35" t="s">
        <v>5</v>
      </c>
      <c r="AH17" s="18">
        <f t="shared" si="15"/>
        <v>38446</v>
      </c>
      <c r="AI17" s="18">
        <f t="shared" si="16"/>
        <v>38447</v>
      </c>
      <c r="AJ17" s="34">
        <f t="shared" si="17"/>
        <v>38447</v>
      </c>
      <c r="AK17" s="24"/>
      <c r="XFD17" s="1">
        <f ca="1">SUM(XFD5:XFD16)</f>
        <v>0</v>
      </c>
    </row>
    <row r="18" spans="1:37 16384:16384" ht="27.95" customHeight="1" thickBot="1" x14ac:dyDescent="0.6">
      <c r="A18" s="58">
        <v>13</v>
      </c>
      <c r="B18" s="73" t="s">
        <v>73</v>
      </c>
      <c r="C18" s="70">
        <v>3946</v>
      </c>
      <c r="D18" s="69">
        <v>146510</v>
      </c>
      <c r="E18" s="68">
        <v>3</v>
      </c>
      <c r="F18" s="67">
        <v>27.59</v>
      </c>
      <c r="G18" s="66">
        <v>792</v>
      </c>
      <c r="H18" s="65">
        <v>20753</v>
      </c>
      <c r="I18" s="64">
        <v>2</v>
      </c>
      <c r="J18" s="63">
        <v>17.600000000000001</v>
      </c>
      <c r="K18" s="49">
        <f t="shared" si="0"/>
        <v>4738</v>
      </c>
      <c r="L18" s="62">
        <f t="shared" si="1"/>
        <v>4738</v>
      </c>
      <c r="M18" s="61">
        <f t="shared" si="2"/>
        <v>167264</v>
      </c>
      <c r="N18" s="60">
        <f t="shared" si="3"/>
        <v>1</v>
      </c>
      <c r="O18" s="59">
        <f t="shared" si="4"/>
        <v>45.19</v>
      </c>
      <c r="P18" s="58"/>
      <c r="Q18" s="58">
        <v>6</v>
      </c>
      <c r="R18" s="43"/>
      <c r="S18" s="42">
        <f t="shared" si="5"/>
        <v>167264</v>
      </c>
      <c r="T18" s="41">
        <f t="shared" si="6"/>
        <v>1</v>
      </c>
      <c r="U18" s="40">
        <f t="shared" si="7"/>
        <v>45.19</v>
      </c>
      <c r="V18" s="39"/>
      <c r="W18" s="38" t="s">
        <v>7</v>
      </c>
      <c r="X18" s="37">
        <f t="shared" si="8"/>
        <v>45.19</v>
      </c>
      <c r="Y18" s="37"/>
      <c r="Z18" s="36">
        <f t="shared" si="9"/>
        <v>45.19</v>
      </c>
      <c r="AA18" s="15">
        <f t="shared" si="10"/>
        <v>0</v>
      </c>
      <c r="AB18" s="35" t="s">
        <v>6</v>
      </c>
      <c r="AC18" s="18">
        <f t="shared" si="11"/>
        <v>5</v>
      </c>
      <c r="AD18" s="22">
        <f t="shared" si="12"/>
        <v>5</v>
      </c>
      <c r="AE18" s="36">
        <f t="shared" si="13"/>
        <v>1</v>
      </c>
      <c r="AF18" s="15">
        <f t="shared" si="14"/>
        <v>1</v>
      </c>
      <c r="AG18" s="35" t="s">
        <v>5</v>
      </c>
      <c r="AH18" s="18">
        <f t="shared" si="15"/>
        <v>167263</v>
      </c>
      <c r="AI18" s="18">
        <f t="shared" si="16"/>
        <v>167264</v>
      </c>
      <c r="AJ18" s="34">
        <f t="shared" si="17"/>
        <v>167264</v>
      </c>
      <c r="AK18" s="24"/>
      <c r="XFD18" s="1">
        <f ca="1">SUM(XFD5:XFD17)</f>
        <v>0</v>
      </c>
    </row>
    <row r="19" spans="1:37 16384:16384" ht="27.95" customHeight="1" thickBot="1" x14ac:dyDescent="0.6">
      <c r="A19" s="58">
        <v>14</v>
      </c>
      <c r="B19" s="73" t="s">
        <v>72</v>
      </c>
      <c r="C19" s="70">
        <v>3216</v>
      </c>
      <c r="D19" s="69">
        <v>24073</v>
      </c>
      <c r="E19" s="68">
        <v>3</v>
      </c>
      <c r="F19" s="67">
        <v>5.65</v>
      </c>
      <c r="G19" s="66">
        <v>991</v>
      </c>
      <c r="H19" s="65">
        <v>153309</v>
      </c>
      <c r="I19" s="64">
        <v>0</v>
      </c>
      <c r="J19" s="63">
        <v>15.5</v>
      </c>
      <c r="K19" s="49">
        <f t="shared" si="0"/>
        <v>4207</v>
      </c>
      <c r="L19" s="62">
        <f t="shared" si="1"/>
        <v>4207</v>
      </c>
      <c r="M19" s="61">
        <f t="shared" si="2"/>
        <v>177382</v>
      </c>
      <c r="N19" s="60">
        <f t="shared" si="3"/>
        <v>3</v>
      </c>
      <c r="O19" s="59">
        <f t="shared" si="4"/>
        <v>21.15</v>
      </c>
      <c r="P19" s="58"/>
      <c r="Q19" s="58">
        <v>6</v>
      </c>
      <c r="R19" s="43"/>
      <c r="S19" s="42">
        <f t="shared" si="5"/>
        <v>177382</v>
      </c>
      <c r="T19" s="41">
        <f t="shared" si="6"/>
        <v>3</v>
      </c>
      <c r="U19" s="40">
        <f t="shared" si="7"/>
        <v>21.15</v>
      </c>
      <c r="V19" s="39"/>
      <c r="W19" s="38" t="s">
        <v>7</v>
      </c>
      <c r="X19" s="37">
        <f t="shared" si="8"/>
        <v>21.15</v>
      </c>
      <c r="Y19" s="37"/>
      <c r="Z19" s="36">
        <f t="shared" si="9"/>
        <v>21.15</v>
      </c>
      <c r="AA19" s="15">
        <f t="shared" si="10"/>
        <v>0</v>
      </c>
      <c r="AB19" s="35" t="s">
        <v>6</v>
      </c>
      <c r="AC19" s="18">
        <f t="shared" si="11"/>
        <v>3</v>
      </c>
      <c r="AD19" s="22">
        <f t="shared" si="12"/>
        <v>3</v>
      </c>
      <c r="AE19" s="36">
        <f t="shared" si="13"/>
        <v>3</v>
      </c>
      <c r="AF19" s="15">
        <f t="shared" si="14"/>
        <v>0</v>
      </c>
      <c r="AG19" s="35" t="s">
        <v>5</v>
      </c>
      <c r="AH19" s="18">
        <f t="shared" si="15"/>
        <v>177382</v>
      </c>
      <c r="AI19" s="18">
        <f t="shared" si="16"/>
        <v>177382</v>
      </c>
      <c r="AJ19" s="34">
        <f t="shared" si="17"/>
        <v>177382</v>
      </c>
      <c r="AK19" s="24"/>
      <c r="XFD19" s="1">
        <f ca="1">SUM(XFD5:XFD18)</f>
        <v>0</v>
      </c>
    </row>
    <row r="20" spans="1:37 16384:16384" ht="27.95" customHeight="1" thickBot="1" x14ac:dyDescent="0.6">
      <c r="A20" s="58">
        <v>15</v>
      </c>
      <c r="B20" s="73" t="s">
        <v>71</v>
      </c>
      <c r="C20" s="83">
        <v>773</v>
      </c>
      <c r="D20" s="82">
        <v>82283</v>
      </c>
      <c r="E20" s="81">
        <v>2</v>
      </c>
      <c r="F20" s="80">
        <v>9.23</v>
      </c>
      <c r="G20" s="66">
        <v>488</v>
      </c>
      <c r="H20" s="65">
        <v>7655</v>
      </c>
      <c r="I20" s="64">
        <v>1</v>
      </c>
      <c r="J20" s="63">
        <v>97.2</v>
      </c>
      <c r="K20" s="49">
        <f t="shared" si="0"/>
        <v>1261</v>
      </c>
      <c r="L20" s="62">
        <f t="shared" si="1"/>
        <v>1261</v>
      </c>
      <c r="M20" s="61">
        <f t="shared" si="2"/>
        <v>89939</v>
      </c>
      <c r="N20" s="60">
        <f t="shared" si="3"/>
        <v>0</v>
      </c>
      <c r="O20" s="59">
        <f t="shared" si="4"/>
        <v>6.4300000000000068</v>
      </c>
      <c r="P20" s="58"/>
      <c r="Q20" s="58">
        <v>12</v>
      </c>
      <c r="R20" s="43"/>
      <c r="S20" s="42">
        <f t="shared" si="5"/>
        <v>89939</v>
      </c>
      <c r="T20" s="41">
        <f t="shared" si="6"/>
        <v>0</v>
      </c>
      <c r="U20" s="40">
        <f t="shared" si="7"/>
        <v>6.4300000000000068</v>
      </c>
      <c r="V20" s="39"/>
      <c r="W20" s="38" t="s">
        <v>7</v>
      </c>
      <c r="X20" s="37">
        <f t="shared" si="8"/>
        <v>106.43</v>
      </c>
      <c r="Y20" s="37"/>
      <c r="Z20" s="36">
        <f t="shared" si="9"/>
        <v>6.4300000000000068</v>
      </c>
      <c r="AA20" s="15">
        <f t="shared" si="10"/>
        <v>1</v>
      </c>
      <c r="AB20" s="35" t="s">
        <v>6</v>
      </c>
      <c r="AC20" s="18">
        <f t="shared" si="11"/>
        <v>3</v>
      </c>
      <c r="AD20" s="22">
        <f t="shared" si="12"/>
        <v>4</v>
      </c>
      <c r="AE20" s="36">
        <f t="shared" si="13"/>
        <v>0</v>
      </c>
      <c r="AF20" s="15">
        <f t="shared" si="14"/>
        <v>1</v>
      </c>
      <c r="AG20" s="35" t="s">
        <v>5</v>
      </c>
      <c r="AH20" s="18">
        <f t="shared" si="15"/>
        <v>89938</v>
      </c>
      <c r="AI20" s="18">
        <f t="shared" si="16"/>
        <v>89939</v>
      </c>
      <c r="AJ20" s="34">
        <f t="shared" si="17"/>
        <v>89939</v>
      </c>
      <c r="AK20" s="24"/>
      <c r="XFD20" s="1">
        <f ca="1">SUM(XFD5:XFD19)</f>
        <v>0</v>
      </c>
    </row>
    <row r="21" spans="1:37 16384:16384" ht="27.95" customHeight="1" thickBot="1" x14ac:dyDescent="0.6">
      <c r="A21" s="58">
        <v>16</v>
      </c>
      <c r="B21" s="73" t="s">
        <v>70</v>
      </c>
      <c r="C21" s="83">
        <v>578</v>
      </c>
      <c r="D21" s="85">
        <v>15374</v>
      </c>
      <c r="E21" s="81">
        <v>0</v>
      </c>
      <c r="F21" s="80">
        <v>62.5</v>
      </c>
      <c r="G21" s="66">
        <v>278</v>
      </c>
      <c r="H21" s="84">
        <v>47570</v>
      </c>
      <c r="I21" s="64">
        <v>3</v>
      </c>
      <c r="J21" s="63">
        <v>34.1</v>
      </c>
      <c r="K21" s="49">
        <f t="shared" si="0"/>
        <v>856</v>
      </c>
      <c r="L21" s="62">
        <f t="shared" si="1"/>
        <v>856</v>
      </c>
      <c r="M21" s="61">
        <f t="shared" si="2"/>
        <v>62944</v>
      </c>
      <c r="N21" s="60">
        <f t="shared" si="3"/>
        <v>3</v>
      </c>
      <c r="O21" s="59">
        <f t="shared" si="4"/>
        <v>96.6</v>
      </c>
      <c r="P21" s="58"/>
      <c r="Q21" s="58">
        <v>2</v>
      </c>
      <c r="R21" s="43"/>
      <c r="S21" s="42">
        <f t="shared" si="5"/>
        <v>62944</v>
      </c>
      <c r="T21" s="41">
        <f t="shared" si="6"/>
        <v>3</v>
      </c>
      <c r="U21" s="40">
        <f t="shared" si="7"/>
        <v>96.6</v>
      </c>
      <c r="V21" s="39"/>
      <c r="W21" s="38" t="s">
        <v>7</v>
      </c>
      <c r="X21" s="37">
        <f t="shared" si="8"/>
        <v>96.6</v>
      </c>
      <c r="Y21" s="37"/>
      <c r="Z21" s="36">
        <f t="shared" si="9"/>
        <v>96.6</v>
      </c>
      <c r="AA21" s="15">
        <f t="shared" si="10"/>
        <v>0</v>
      </c>
      <c r="AB21" s="35" t="s">
        <v>6</v>
      </c>
      <c r="AC21" s="18">
        <f t="shared" si="11"/>
        <v>3</v>
      </c>
      <c r="AD21" s="22">
        <f t="shared" si="12"/>
        <v>3</v>
      </c>
      <c r="AE21" s="36">
        <f t="shared" si="13"/>
        <v>3</v>
      </c>
      <c r="AF21" s="15">
        <f t="shared" si="14"/>
        <v>0</v>
      </c>
      <c r="AG21" s="35" t="s">
        <v>5</v>
      </c>
      <c r="AH21" s="18">
        <f t="shared" si="15"/>
        <v>62944</v>
      </c>
      <c r="AI21" s="18">
        <f t="shared" si="16"/>
        <v>62944</v>
      </c>
      <c r="AJ21" s="34">
        <f t="shared" si="17"/>
        <v>62944</v>
      </c>
      <c r="AK21" s="24"/>
      <c r="XFD21" s="1">
        <f ca="1">SUM(XFD5:XFD20)</f>
        <v>0</v>
      </c>
    </row>
    <row r="22" spans="1:37 16384:16384" ht="27.95" customHeight="1" thickBot="1" x14ac:dyDescent="0.6">
      <c r="A22" s="58">
        <v>17</v>
      </c>
      <c r="B22" s="73" t="s">
        <v>69</v>
      </c>
      <c r="C22" s="83">
        <v>980</v>
      </c>
      <c r="D22" s="82">
        <v>80200</v>
      </c>
      <c r="E22" s="81">
        <v>3</v>
      </c>
      <c r="F22" s="80">
        <v>78.3</v>
      </c>
      <c r="G22" s="66">
        <v>335</v>
      </c>
      <c r="H22" s="65">
        <v>155594</v>
      </c>
      <c r="I22" s="64">
        <v>2</v>
      </c>
      <c r="J22" s="63">
        <v>72.760000000000005</v>
      </c>
      <c r="K22" s="49">
        <f t="shared" si="0"/>
        <v>1315</v>
      </c>
      <c r="L22" s="62">
        <f t="shared" si="1"/>
        <v>1315</v>
      </c>
      <c r="M22" s="61">
        <f t="shared" si="2"/>
        <v>235795</v>
      </c>
      <c r="N22" s="60">
        <f t="shared" si="3"/>
        <v>2</v>
      </c>
      <c r="O22" s="59">
        <f t="shared" si="4"/>
        <v>51.06</v>
      </c>
      <c r="P22" s="58"/>
      <c r="Q22" s="58">
        <v>4</v>
      </c>
      <c r="R22" s="43"/>
      <c r="S22" s="42">
        <f t="shared" si="5"/>
        <v>235795</v>
      </c>
      <c r="T22" s="41">
        <f t="shared" si="6"/>
        <v>2</v>
      </c>
      <c r="U22" s="40">
        <f t="shared" si="7"/>
        <v>51.06</v>
      </c>
      <c r="V22" s="39"/>
      <c r="W22" s="38" t="s">
        <v>7</v>
      </c>
      <c r="X22" s="37">
        <f t="shared" si="8"/>
        <v>151.06</v>
      </c>
      <c r="Y22" s="37"/>
      <c r="Z22" s="36">
        <f t="shared" si="9"/>
        <v>51.06</v>
      </c>
      <c r="AA22" s="15">
        <f t="shared" si="10"/>
        <v>1</v>
      </c>
      <c r="AB22" s="35" t="s">
        <v>6</v>
      </c>
      <c r="AC22" s="18">
        <f t="shared" si="11"/>
        <v>5</v>
      </c>
      <c r="AD22" s="22">
        <f t="shared" si="12"/>
        <v>6</v>
      </c>
      <c r="AE22" s="36">
        <f t="shared" si="13"/>
        <v>2</v>
      </c>
      <c r="AF22" s="15">
        <f t="shared" si="14"/>
        <v>1</v>
      </c>
      <c r="AG22" s="35" t="s">
        <v>5</v>
      </c>
      <c r="AH22" s="18">
        <f t="shared" si="15"/>
        <v>235794</v>
      </c>
      <c r="AI22" s="18">
        <f t="shared" si="16"/>
        <v>235795</v>
      </c>
      <c r="AJ22" s="34">
        <f t="shared" si="17"/>
        <v>235795</v>
      </c>
      <c r="AK22" s="24"/>
      <c r="XFD22" s="1">
        <f ca="1">SUM(XFD5:XFD21)</f>
        <v>0</v>
      </c>
    </row>
    <row r="23" spans="1:37 16384:16384" ht="27.95" customHeight="1" thickBot="1" x14ac:dyDescent="0.6">
      <c r="A23" s="58">
        <v>18</v>
      </c>
      <c r="B23" s="73" t="s">
        <v>68</v>
      </c>
      <c r="C23" s="83">
        <v>146</v>
      </c>
      <c r="D23" s="82">
        <v>6966</v>
      </c>
      <c r="E23" s="81">
        <v>3</v>
      </c>
      <c r="F23" s="80">
        <v>57.6</v>
      </c>
      <c r="G23" s="66">
        <v>63</v>
      </c>
      <c r="H23" s="65">
        <v>21406</v>
      </c>
      <c r="I23" s="64">
        <v>1</v>
      </c>
      <c r="J23" s="63">
        <v>30.94</v>
      </c>
      <c r="K23" s="49">
        <f t="shared" si="0"/>
        <v>209</v>
      </c>
      <c r="L23" s="62">
        <f t="shared" si="1"/>
        <v>209</v>
      </c>
      <c r="M23" s="61">
        <f t="shared" si="2"/>
        <v>28373</v>
      </c>
      <c r="N23" s="60">
        <f t="shared" si="3"/>
        <v>0</v>
      </c>
      <c r="O23" s="59">
        <f t="shared" si="4"/>
        <v>88.54</v>
      </c>
      <c r="P23" s="58"/>
      <c r="Q23" s="58">
        <v>2</v>
      </c>
      <c r="R23" s="43"/>
      <c r="S23" s="42">
        <f t="shared" si="5"/>
        <v>28373</v>
      </c>
      <c r="T23" s="41">
        <f t="shared" si="6"/>
        <v>0</v>
      </c>
      <c r="U23" s="40">
        <f t="shared" si="7"/>
        <v>88.54</v>
      </c>
      <c r="V23" s="39"/>
      <c r="W23" s="38" t="s">
        <v>7</v>
      </c>
      <c r="X23" s="37">
        <f t="shared" si="8"/>
        <v>88.54</v>
      </c>
      <c r="Y23" s="37"/>
      <c r="Z23" s="36">
        <f t="shared" si="9"/>
        <v>88.54</v>
      </c>
      <c r="AA23" s="15">
        <f t="shared" si="10"/>
        <v>0</v>
      </c>
      <c r="AB23" s="35" t="s">
        <v>6</v>
      </c>
      <c r="AC23" s="18">
        <f t="shared" si="11"/>
        <v>4</v>
      </c>
      <c r="AD23" s="22">
        <f t="shared" si="12"/>
        <v>4</v>
      </c>
      <c r="AE23" s="36">
        <f t="shared" si="13"/>
        <v>0</v>
      </c>
      <c r="AF23" s="15">
        <f t="shared" si="14"/>
        <v>1</v>
      </c>
      <c r="AG23" s="35" t="s">
        <v>5</v>
      </c>
      <c r="AH23" s="18">
        <f t="shared" si="15"/>
        <v>28372</v>
      </c>
      <c r="AI23" s="18">
        <f t="shared" si="16"/>
        <v>28373</v>
      </c>
      <c r="AJ23" s="34">
        <f t="shared" si="17"/>
        <v>28373</v>
      </c>
      <c r="AK23" s="24"/>
      <c r="XFD23" s="1">
        <f ca="1">SUM(XFD5:XFD22)</f>
        <v>0</v>
      </c>
    </row>
    <row r="24" spans="1:37 16384:16384" ht="27.95" customHeight="1" thickBot="1" x14ac:dyDescent="0.6">
      <c r="A24" s="58">
        <v>19</v>
      </c>
      <c r="B24" s="73" t="s">
        <v>67</v>
      </c>
      <c r="C24" s="70">
        <v>397</v>
      </c>
      <c r="D24" s="69">
        <v>5398</v>
      </c>
      <c r="E24" s="68">
        <v>1</v>
      </c>
      <c r="F24" s="67">
        <v>37.700000000000003</v>
      </c>
      <c r="G24" s="66">
        <v>174</v>
      </c>
      <c r="H24" s="65">
        <v>25634</v>
      </c>
      <c r="I24" s="64">
        <v>1</v>
      </c>
      <c r="J24" s="63">
        <v>46.6</v>
      </c>
      <c r="K24" s="49">
        <f t="shared" si="0"/>
        <v>571</v>
      </c>
      <c r="L24" s="62">
        <f t="shared" si="1"/>
        <v>571</v>
      </c>
      <c r="M24" s="61">
        <f t="shared" si="2"/>
        <v>31032</v>
      </c>
      <c r="N24" s="60">
        <f t="shared" si="3"/>
        <v>2</v>
      </c>
      <c r="O24" s="59">
        <f t="shared" si="4"/>
        <v>84.300000000000011</v>
      </c>
      <c r="P24" s="58"/>
      <c r="Q24" s="58">
        <v>3</v>
      </c>
      <c r="R24" s="43"/>
      <c r="S24" s="42">
        <f t="shared" si="5"/>
        <v>31032</v>
      </c>
      <c r="T24" s="41">
        <f t="shared" si="6"/>
        <v>2</v>
      </c>
      <c r="U24" s="40">
        <f t="shared" si="7"/>
        <v>84.300000000000011</v>
      </c>
      <c r="V24" s="39"/>
      <c r="W24" s="38" t="s">
        <v>7</v>
      </c>
      <c r="X24" s="37">
        <f t="shared" si="8"/>
        <v>84.300000000000011</v>
      </c>
      <c r="Y24" s="37"/>
      <c r="Z24" s="36">
        <f t="shared" si="9"/>
        <v>84.300000000000011</v>
      </c>
      <c r="AA24" s="15">
        <f t="shared" si="10"/>
        <v>0</v>
      </c>
      <c r="AB24" s="35" t="s">
        <v>6</v>
      </c>
      <c r="AC24" s="18">
        <f t="shared" si="11"/>
        <v>2</v>
      </c>
      <c r="AD24" s="22">
        <f t="shared" si="12"/>
        <v>2</v>
      </c>
      <c r="AE24" s="36">
        <f t="shared" si="13"/>
        <v>2</v>
      </c>
      <c r="AF24" s="15">
        <f t="shared" si="14"/>
        <v>0</v>
      </c>
      <c r="AG24" s="35" t="s">
        <v>5</v>
      </c>
      <c r="AH24" s="18">
        <f t="shared" si="15"/>
        <v>31032</v>
      </c>
      <c r="AI24" s="18">
        <f t="shared" si="16"/>
        <v>31032</v>
      </c>
      <c r="AJ24" s="34">
        <f t="shared" si="17"/>
        <v>31032</v>
      </c>
      <c r="AK24" s="24"/>
      <c r="XFD24" s="1">
        <f ca="1">SUM(XFD5:XFD23)</f>
        <v>75112</v>
      </c>
    </row>
    <row r="25" spans="1:37 16384:16384" ht="27.95" customHeight="1" thickBot="1" x14ac:dyDescent="0.6">
      <c r="A25" s="58">
        <v>20</v>
      </c>
      <c r="B25" s="71" t="s">
        <v>66</v>
      </c>
      <c r="C25" s="70">
        <v>3643</v>
      </c>
      <c r="D25" s="69">
        <v>197979</v>
      </c>
      <c r="E25" s="68">
        <v>0</v>
      </c>
      <c r="F25" s="67">
        <v>25</v>
      </c>
      <c r="G25" s="66">
        <v>587</v>
      </c>
      <c r="H25" s="65">
        <v>16804</v>
      </c>
      <c r="I25" s="64">
        <v>0</v>
      </c>
      <c r="J25" s="63">
        <v>44.67</v>
      </c>
      <c r="K25" s="49">
        <f t="shared" si="0"/>
        <v>4230</v>
      </c>
      <c r="L25" s="62">
        <f t="shared" si="1"/>
        <v>4230</v>
      </c>
      <c r="M25" s="61">
        <f t="shared" si="2"/>
        <v>214783</v>
      </c>
      <c r="N25" s="60">
        <f t="shared" si="3"/>
        <v>0</v>
      </c>
      <c r="O25" s="59">
        <f t="shared" si="4"/>
        <v>69.67</v>
      </c>
      <c r="P25" s="58"/>
      <c r="Q25" s="58">
        <v>9</v>
      </c>
      <c r="R25" s="43"/>
      <c r="S25" s="42">
        <f t="shared" si="5"/>
        <v>214783</v>
      </c>
      <c r="T25" s="41">
        <f t="shared" si="6"/>
        <v>0</v>
      </c>
      <c r="U25" s="40">
        <f t="shared" si="7"/>
        <v>69.67</v>
      </c>
      <c r="V25" s="39"/>
      <c r="W25" s="38" t="s">
        <v>7</v>
      </c>
      <c r="X25" s="37">
        <f t="shared" si="8"/>
        <v>69.67</v>
      </c>
      <c r="Y25" s="37"/>
      <c r="Z25" s="36">
        <f t="shared" si="9"/>
        <v>69.67</v>
      </c>
      <c r="AA25" s="15">
        <f t="shared" si="10"/>
        <v>0</v>
      </c>
      <c r="AB25" s="35" t="s">
        <v>6</v>
      </c>
      <c r="AC25" s="18">
        <f t="shared" si="11"/>
        <v>0</v>
      </c>
      <c r="AD25" s="22">
        <f t="shared" si="12"/>
        <v>0</v>
      </c>
      <c r="AE25" s="36">
        <f t="shared" si="13"/>
        <v>0</v>
      </c>
      <c r="AF25" s="15">
        <f t="shared" si="14"/>
        <v>0</v>
      </c>
      <c r="AG25" s="35" t="s">
        <v>5</v>
      </c>
      <c r="AH25" s="18">
        <f t="shared" si="15"/>
        <v>214783</v>
      </c>
      <c r="AI25" s="18">
        <f t="shared" si="16"/>
        <v>214783</v>
      </c>
      <c r="AJ25" s="34">
        <f t="shared" si="17"/>
        <v>214783</v>
      </c>
      <c r="AK25" s="24"/>
      <c r="XFD25" s="1">
        <f ca="1">SUM(XFD5:XFD24)</f>
        <v>0</v>
      </c>
    </row>
    <row r="26" spans="1:37 16384:16384" ht="27.95" customHeight="1" thickBot="1" x14ac:dyDescent="0.6">
      <c r="A26" s="58">
        <v>21</v>
      </c>
      <c r="B26" s="73" t="s">
        <v>65</v>
      </c>
      <c r="C26" s="70">
        <v>8334</v>
      </c>
      <c r="D26" s="69">
        <v>290186</v>
      </c>
      <c r="E26" s="68">
        <v>2</v>
      </c>
      <c r="F26" s="67">
        <v>79.540000000000006</v>
      </c>
      <c r="G26" s="66">
        <v>1768</v>
      </c>
      <c r="H26" s="65">
        <v>264573</v>
      </c>
      <c r="I26" s="64">
        <v>2</v>
      </c>
      <c r="J26" s="63">
        <v>65.05</v>
      </c>
      <c r="K26" s="49">
        <f t="shared" si="0"/>
        <v>10102</v>
      </c>
      <c r="L26" s="62">
        <f t="shared" si="1"/>
        <v>10102</v>
      </c>
      <c r="M26" s="61">
        <f t="shared" si="2"/>
        <v>554760</v>
      </c>
      <c r="N26" s="60">
        <f t="shared" si="3"/>
        <v>1</v>
      </c>
      <c r="O26" s="59">
        <f t="shared" si="4"/>
        <v>44.59</v>
      </c>
      <c r="P26" s="58"/>
      <c r="Q26" s="58">
        <v>7</v>
      </c>
      <c r="R26" s="43"/>
      <c r="S26" s="42">
        <f t="shared" si="5"/>
        <v>554760</v>
      </c>
      <c r="T26" s="41">
        <f t="shared" si="6"/>
        <v>1</v>
      </c>
      <c r="U26" s="40">
        <f t="shared" si="7"/>
        <v>44.59</v>
      </c>
      <c r="V26" s="39"/>
      <c r="W26" s="38" t="s">
        <v>7</v>
      </c>
      <c r="X26" s="37">
        <f t="shared" si="8"/>
        <v>144.59</v>
      </c>
      <c r="Y26" s="37"/>
      <c r="Z26" s="36">
        <f t="shared" si="9"/>
        <v>44.59</v>
      </c>
      <c r="AA26" s="15">
        <f t="shared" si="10"/>
        <v>1</v>
      </c>
      <c r="AB26" s="35" t="s">
        <v>6</v>
      </c>
      <c r="AC26" s="18">
        <f t="shared" si="11"/>
        <v>4</v>
      </c>
      <c r="AD26" s="22">
        <f t="shared" si="12"/>
        <v>5</v>
      </c>
      <c r="AE26" s="36">
        <f t="shared" si="13"/>
        <v>1</v>
      </c>
      <c r="AF26" s="15">
        <f t="shared" si="14"/>
        <v>1</v>
      </c>
      <c r="AG26" s="35" t="s">
        <v>5</v>
      </c>
      <c r="AH26" s="18">
        <f t="shared" si="15"/>
        <v>554759</v>
      </c>
      <c r="AI26" s="18">
        <f t="shared" si="16"/>
        <v>554760</v>
      </c>
      <c r="AJ26" s="34">
        <f t="shared" si="17"/>
        <v>554760</v>
      </c>
      <c r="AK26" s="24"/>
      <c r="XFD26" s="1">
        <f ca="1">SUM(XFD5:XFD25)</f>
        <v>0</v>
      </c>
    </row>
    <row r="27" spans="1:37 16384:16384" ht="27.95" customHeight="1" thickBot="1" x14ac:dyDescent="0.6">
      <c r="A27" s="58">
        <v>22</v>
      </c>
      <c r="B27" s="73" t="s">
        <v>64</v>
      </c>
      <c r="C27" s="70">
        <v>665</v>
      </c>
      <c r="D27" s="69">
        <v>119814</v>
      </c>
      <c r="E27" s="68">
        <v>0</v>
      </c>
      <c r="F27" s="67">
        <v>43.6</v>
      </c>
      <c r="G27" s="66">
        <v>836</v>
      </c>
      <c r="H27" s="65">
        <v>11910</v>
      </c>
      <c r="I27" s="64">
        <v>1</v>
      </c>
      <c r="J27" s="63">
        <v>28.6</v>
      </c>
      <c r="K27" s="49">
        <f t="shared" si="0"/>
        <v>1501</v>
      </c>
      <c r="L27" s="62">
        <f t="shared" si="1"/>
        <v>1501</v>
      </c>
      <c r="M27" s="61">
        <f t="shared" si="2"/>
        <v>131724</v>
      </c>
      <c r="N27" s="60">
        <f t="shared" si="3"/>
        <v>1</v>
      </c>
      <c r="O27" s="59">
        <f t="shared" si="4"/>
        <v>72.2</v>
      </c>
      <c r="P27" s="58"/>
      <c r="Q27" s="58">
        <v>11</v>
      </c>
      <c r="R27" s="43"/>
      <c r="S27" s="42">
        <f t="shared" si="5"/>
        <v>131724</v>
      </c>
      <c r="T27" s="41">
        <f t="shared" si="6"/>
        <v>1</v>
      </c>
      <c r="U27" s="40">
        <f t="shared" si="7"/>
        <v>72.2</v>
      </c>
      <c r="V27" s="39"/>
      <c r="W27" s="38" t="s">
        <v>7</v>
      </c>
      <c r="X27" s="37">
        <f t="shared" si="8"/>
        <v>72.2</v>
      </c>
      <c r="Y27" s="37"/>
      <c r="Z27" s="36">
        <f t="shared" si="9"/>
        <v>72.2</v>
      </c>
      <c r="AA27" s="15">
        <f t="shared" si="10"/>
        <v>0</v>
      </c>
      <c r="AB27" s="35" t="s">
        <v>6</v>
      </c>
      <c r="AC27" s="18">
        <f t="shared" si="11"/>
        <v>1</v>
      </c>
      <c r="AD27" s="22">
        <f t="shared" si="12"/>
        <v>1</v>
      </c>
      <c r="AE27" s="36">
        <f t="shared" si="13"/>
        <v>1</v>
      </c>
      <c r="AF27" s="15">
        <f t="shared" si="14"/>
        <v>0</v>
      </c>
      <c r="AG27" s="35" t="s">
        <v>5</v>
      </c>
      <c r="AH27" s="18">
        <f t="shared" si="15"/>
        <v>131724</v>
      </c>
      <c r="AI27" s="18">
        <f t="shared" si="16"/>
        <v>131724</v>
      </c>
      <c r="AJ27" s="34">
        <f t="shared" si="17"/>
        <v>131724</v>
      </c>
      <c r="AK27" s="24"/>
      <c r="XFD27" s="1">
        <f ca="1">SUM(XFD5:XFD26)</f>
        <v>0</v>
      </c>
    </row>
    <row r="28" spans="1:37 16384:16384" ht="27.95" customHeight="1" thickBot="1" x14ac:dyDescent="0.6">
      <c r="A28" s="58">
        <v>23</v>
      </c>
      <c r="B28" s="73" t="s">
        <v>63</v>
      </c>
      <c r="C28" s="70">
        <v>1822</v>
      </c>
      <c r="D28" s="69">
        <v>109424</v>
      </c>
      <c r="E28" s="68">
        <v>3</v>
      </c>
      <c r="F28" s="67">
        <v>81.599999999999994</v>
      </c>
      <c r="G28" s="66">
        <v>351</v>
      </c>
      <c r="H28" s="65">
        <v>168455</v>
      </c>
      <c r="I28" s="64">
        <v>2</v>
      </c>
      <c r="J28" s="63">
        <v>3.3</v>
      </c>
      <c r="K28" s="49">
        <f t="shared" si="0"/>
        <v>2173</v>
      </c>
      <c r="L28" s="62">
        <f t="shared" si="1"/>
        <v>2173</v>
      </c>
      <c r="M28" s="61">
        <f t="shared" si="2"/>
        <v>277880</v>
      </c>
      <c r="N28" s="60">
        <f t="shared" si="3"/>
        <v>1</v>
      </c>
      <c r="O28" s="59">
        <f t="shared" si="4"/>
        <v>84.899999999999991</v>
      </c>
      <c r="P28" s="58"/>
      <c r="Q28" s="58">
        <v>4</v>
      </c>
      <c r="R28" s="43"/>
      <c r="S28" s="42">
        <f t="shared" si="5"/>
        <v>277880</v>
      </c>
      <c r="T28" s="41">
        <f t="shared" si="6"/>
        <v>1</v>
      </c>
      <c r="U28" s="40">
        <f t="shared" si="7"/>
        <v>84.899999999999991</v>
      </c>
      <c r="V28" s="39"/>
      <c r="W28" s="38" t="s">
        <v>7</v>
      </c>
      <c r="X28" s="37">
        <f t="shared" si="8"/>
        <v>84.899999999999991</v>
      </c>
      <c r="Y28" s="37"/>
      <c r="Z28" s="36">
        <f t="shared" si="9"/>
        <v>84.899999999999991</v>
      </c>
      <c r="AA28" s="15">
        <f t="shared" si="10"/>
        <v>0</v>
      </c>
      <c r="AB28" s="35" t="s">
        <v>6</v>
      </c>
      <c r="AC28" s="18">
        <f t="shared" si="11"/>
        <v>5</v>
      </c>
      <c r="AD28" s="22">
        <f t="shared" si="12"/>
        <v>5</v>
      </c>
      <c r="AE28" s="36">
        <f t="shared" si="13"/>
        <v>1</v>
      </c>
      <c r="AF28" s="15">
        <f t="shared" si="14"/>
        <v>1</v>
      </c>
      <c r="AG28" s="35" t="s">
        <v>5</v>
      </c>
      <c r="AH28" s="18">
        <f t="shared" si="15"/>
        <v>277879</v>
      </c>
      <c r="AI28" s="18">
        <f t="shared" si="16"/>
        <v>277880</v>
      </c>
      <c r="AJ28" s="34">
        <f t="shared" si="17"/>
        <v>277880</v>
      </c>
      <c r="AK28" s="24"/>
      <c r="XFD28" s="1">
        <f ca="1">SUM(XFD5:XFD27)</f>
        <v>0</v>
      </c>
    </row>
    <row r="29" spans="1:37 16384:16384" ht="27.95" customHeight="1" thickBot="1" x14ac:dyDescent="0.6">
      <c r="A29" s="58">
        <v>24</v>
      </c>
      <c r="B29" s="73" t="s">
        <v>62</v>
      </c>
      <c r="C29" s="70">
        <v>13</v>
      </c>
      <c r="D29" s="69">
        <v>170</v>
      </c>
      <c r="E29" s="68">
        <v>1</v>
      </c>
      <c r="F29" s="67">
        <v>86</v>
      </c>
      <c r="G29" s="66">
        <v>9</v>
      </c>
      <c r="H29" s="65">
        <v>1129</v>
      </c>
      <c r="I29" s="64">
        <v>1</v>
      </c>
      <c r="J29" s="63">
        <v>72.599999999999994</v>
      </c>
      <c r="K29" s="49">
        <f t="shared" si="0"/>
        <v>22</v>
      </c>
      <c r="L29" s="62">
        <f t="shared" si="1"/>
        <v>22</v>
      </c>
      <c r="M29" s="61">
        <f t="shared" si="2"/>
        <v>1299</v>
      </c>
      <c r="N29" s="60">
        <f t="shared" si="3"/>
        <v>3</v>
      </c>
      <c r="O29" s="59">
        <f t="shared" si="4"/>
        <v>58.599999999999994</v>
      </c>
      <c r="P29" s="58"/>
      <c r="Q29" s="58">
        <v>1</v>
      </c>
      <c r="R29" s="43"/>
      <c r="S29" s="42">
        <f t="shared" si="5"/>
        <v>1299</v>
      </c>
      <c r="T29" s="41">
        <f t="shared" si="6"/>
        <v>3</v>
      </c>
      <c r="U29" s="40">
        <f t="shared" si="7"/>
        <v>58.599999999999994</v>
      </c>
      <c r="V29" s="39"/>
      <c r="W29" s="38" t="s">
        <v>7</v>
      </c>
      <c r="X29" s="37">
        <f t="shared" si="8"/>
        <v>158.6</v>
      </c>
      <c r="Y29" s="37"/>
      <c r="Z29" s="36">
        <f t="shared" si="9"/>
        <v>58.599999999999994</v>
      </c>
      <c r="AA29" s="15">
        <f t="shared" si="10"/>
        <v>1</v>
      </c>
      <c r="AB29" s="35" t="s">
        <v>6</v>
      </c>
      <c r="AC29" s="18">
        <f t="shared" si="11"/>
        <v>2</v>
      </c>
      <c r="AD29" s="22">
        <f t="shared" si="12"/>
        <v>3</v>
      </c>
      <c r="AE29" s="36">
        <f t="shared" si="13"/>
        <v>3</v>
      </c>
      <c r="AF29" s="15">
        <f t="shared" si="14"/>
        <v>0</v>
      </c>
      <c r="AG29" s="35" t="s">
        <v>5</v>
      </c>
      <c r="AH29" s="18">
        <f t="shared" si="15"/>
        <v>1299</v>
      </c>
      <c r="AI29" s="18">
        <f t="shared" si="16"/>
        <v>1299</v>
      </c>
      <c r="AJ29" s="34">
        <f t="shared" si="17"/>
        <v>1299</v>
      </c>
      <c r="AK29" s="24"/>
      <c r="XFD29" s="1">
        <f ca="1">SUM(XFD5:XFD28)</f>
        <v>0</v>
      </c>
    </row>
    <row r="30" spans="1:37 16384:16384" ht="27.95" customHeight="1" thickBot="1" x14ac:dyDescent="0.6">
      <c r="A30" s="58">
        <v>25</v>
      </c>
      <c r="B30" s="73" t="s">
        <v>61</v>
      </c>
      <c r="C30" s="70">
        <v>350</v>
      </c>
      <c r="D30" s="69">
        <v>14851</v>
      </c>
      <c r="E30" s="68">
        <v>1</v>
      </c>
      <c r="F30" s="67">
        <v>93.4</v>
      </c>
      <c r="G30" s="66">
        <v>311</v>
      </c>
      <c r="H30" s="65">
        <v>7186</v>
      </c>
      <c r="I30" s="64">
        <v>3</v>
      </c>
      <c r="J30" s="63">
        <v>61.6</v>
      </c>
      <c r="K30" s="49">
        <f t="shared" si="0"/>
        <v>661</v>
      </c>
      <c r="L30" s="62">
        <f t="shared" si="1"/>
        <v>661</v>
      </c>
      <c r="M30" s="61">
        <f t="shared" si="2"/>
        <v>22038</v>
      </c>
      <c r="N30" s="60">
        <f t="shared" si="3"/>
        <v>1</v>
      </c>
      <c r="O30" s="59">
        <f t="shared" si="4"/>
        <v>55</v>
      </c>
      <c r="P30" s="58"/>
      <c r="Q30" s="58">
        <v>12</v>
      </c>
      <c r="R30" s="43"/>
      <c r="S30" s="42">
        <f t="shared" si="5"/>
        <v>22038</v>
      </c>
      <c r="T30" s="41">
        <f t="shared" si="6"/>
        <v>1</v>
      </c>
      <c r="U30" s="40">
        <f t="shared" si="7"/>
        <v>55</v>
      </c>
      <c r="V30" s="39"/>
      <c r="W30" s="38" t="s">
        <v>7</v>
      </c>
      <c r="X30" s="37">
        <f t="shared" si="8"/>
        <v>155</v>
      </c>
      <c r="Y30" s="37"/>
      <c r="Z30" s="36">
        <f t="shared" si="9"/>
        <v>55</v>
      </c>
      <c r="AA30" s="15">
        <f t="shared" si="10"/>
        <v>1</v>
      </c>
      <c r="AB30" s="35" t="s">
        <v>6</v>
      </c>
      <c r="AC30" s="18">
        <f t="shared" si="11"/>
        <v>4</v>
      </c>
      <c r="AD30" s="22">
        <f t="shared" si="12"/>
        <v>5</v>
      </c>
      <c r="AE30" s="36">
        <f t="shared" si="13"/>
        <v>1</v>
      </c>
      <c r="AF30" s="15">
        <f t="shared" si="14"/>
        <v>1</v>
      </c>
      <c r="AG30" s="35" t="s">
        <v>5</v>
      </c>
      <c r="AH30" s="18">
        <f t="shared" si="15"/>
        <v>22037</v>
      </c>
      <c r="AI30" s="18">
        <f t="shared" si="16"/>
        <v>22038</v>
      </c>
      <c r="AJ30" s="34">
        <f t="shared" si="17"/>
        <v>22038</v>
      </c>
      <c r="AK30" s="24"/>
      <c r="XFD30" s="1">
        <f ca="1">SUM(XFD5:XFD29)</f>
        <v>1201792</v>
      </c>
    </row>
    <row r="31" spans="1:37 16384:16384" ht="27.95" customHeight="1" thickBot="1" x14ac:dyDescent="0.6">
      <c r="A31" s="58">
        <v>26</v>
      </c>
      <c r="B31" s="73" t="s">
        <v>60</v>
      </c>
      <c r="C31" s="70">
        <v>1992</v>
      </c>
      <c r="D31" s="69">
        <v>59637</v>
      </c>
      <c r="E31" s="68">
        <v>3</v>
      </c>
      <c r="F31" s="67">
        <v>51.8</v>
      </c>
      <c r="G31" s="66">
        <v>521</v>
      </c>
      <c r="H31" s="65">
        <v>39445</v>
      </c>
      <c r="I31" s="64">
        <v>1</v>
      </c>
      <c r="J31" s="63">
        <v>7.3</v>
      </c>
      <c r="K31" s="49">
        <f t="shared" si="0"/>
        <v>2513</v>
      </c>
      <c r="L31" s="62">
        <f t="shared" si="1"/>
        <v>2513</v>
      </c>
      <c r="M31" s="61">
        <f t="shared" si="2"/>
        <v>99083</v>
      </c>
      <c r="N31" s="60">
        <f t="shared" si="3"/>
        <v>0</v>
      </c>
      <c r="O31" s="59">
        <f t="shared" si="4"/>
        <v>59.099999999999994</v>
      </c>
      <c r="P31" s="58"/>
      <c r="Q31" s="58">
        <v>5</v>
      </c>
      <c r="R31" s="43"/>
      <c r="S31" s="42">
        <f t="shared" si="5"/>
        <v>99083</v>
      </c>
      <c r="T31" s="41">
        <f t="shared" si="6"/>
        <v>0</v>
      </c>
      <c r="U31" s="40">
        <f t="shared" si="7"/>
        <v>59.099999999999994</v>
      </c>
      <c r="V31" s="39"/>
      <c r="W31" s="38" t="s">
        <v>7</v>
      </c>
      <c r="X31" s="37">
        <f t="shared" si="8"/>
        <v>59.099999999999994</v>
      </c>
      <c r="Y31" s="37"/>
      <c r="Z31" s="36">
        <f t="shared" si="9"/>
        <v>59.099999999999994</v>
      </c>
      <c r="AA31" s="15">
        <f t="shared" si="10"/>
        <v>0</v>
      </c>
      <c r="AB31" s="35" t="s">
        <v>6</v>
      </c>
      <c r="AC31" s="18">
        <f t="shared" si="11"/>
        <v>4</v>
      </c>
      <c r="AD31" s="22">
        <f t="shared" si="12"/>
        <v>4</v>
      </c>
      <c r="AE31" s="36">
        <f t="shared" si="13"/>
        <v>0</v>
      </c>
      <c r="AF31" s="15">
        <f t="shared" si="14"/>
        <v>1</v>
      </c>
      <c r="AG31" s="35" t="s">
        <v>5</v>
      </c>
      <c r="AH31" s="18">
        <f t="shared" si="15"/>
        <v>99082</v>
      </c>
      <c r="AI31" s="18">
        <f t="shared" si="16"/>
        <v>99083</v>
      </c>
      <c r="AJ31" s="34">
        <f t="shared" si="17"/>
        <v>99083</v>
      </c>
      <c r="AK31" s="24"/>
      <c r="XFD31" s="1">
        <f ca="1">SUM(XFD5:XFD30)</f>
        <v>0</v>
      </c>
    </row>
    <row r="32" spans="1:37 16384:16384" ht="27.95" customHeight="1" thickBot="1" x14ac:dyDescent="0.6">
      <c r="A32" s="58">
        <v>27</v>
      </c>
      <c r="B32" s="73" t="s">
        <v>59</v>
      </c>
      <c r="C32" s="70">
        <v>1278</v>
      </c>
      <c r="D32" s="69">
        <v>103361</v>
      </c>
      <c r="E32" s="68">
        <v>3</v>
      </c>
      <c r="F32" s="67">
        <v>77.400000000000006</v>
      </c>
      <c r="G32" s="66">
        <v>292</v>
      </c>
      <c r="H32" s="65">
        <v>5488</v>
      </c>
      <c r="I32" s="64">
        <v>2</v>
      </c>
      <c r="J32" s="63">
        <v>77.900000000000006</v>
      </c>
      <c r="K32" s="49">
        <f t="shared" si="0"/>
        <v>1570</v>
      </c>
      <c r="L32" s="62">
        <f t="shared" si="1"/>
        <v>1570</v>
      </c>
      <c r="M32" s="61">
        <f t="shared" si="2"/>
        <v>108850</v>
      </c>
      <c r="N32" s="60">
        <f t="shared" si="3"/>
        <v>2</v>
      </c>
      <c r="O32" s="59">
        <f t="shared" si="4"/>
        <v>55.300000000000011</v>
      </c>
      <c r="P32" s="58"/>
      <c r="Q32" s="58">
        <v>10</v>
      </c>
      <c r="R32" s="43"/>
      <c r="S32" s="42">
        <f t="shared" si="5"/>
        <v>108850</v>
      </c>
      <c r="T32" s="41">
        <f t="shared" si="6"/>
        <v>2</v>
      </c>
      <c r="U32" s="40">
        <f t="shared" si="7"/>
        <v>55.300000000000011</v>
      </c>
      <c r="V32" s="39"/>
      <c r="W32" s="38" t="s">
        <v>7</v>
      </c>
      <c r="X32" s="37">
        <f t="shared" si="8"/>
        <v>155.30000000000001</v>
      </c>
      <c r="Y32" s="37"/>
      <c r="Z32" s="36">
        <f t="shared" si="9"/>
        <v>55.300000000000011</v>
      </c>
      <c r="AA32" s="15">
        <f t="shared" si="10"/>
        <v>1</v>
      </c>
      <c r="AB32" s="35" t="s">
        <v>6</v>
      </c>
      <c r="AC32" s="18">
        <f t="shared" si="11"/>
        <v>5</v>
      </c>
      <c r="AD32" s="22">
        <f t="shared" si="12"/>
        <v>6</v>
      </c>
      <c r="AE32" s="36">
        <f t="shared" si="13"/>
        <v>2</v>
      </c>
      <c r="AF32" s="15">
        <f t="shared" si="14"/>
        <v>1</v>
      </c>
      <c r="AG32" s="35" t="s">
        <v>5</v>
      </c>
      <c r="AH32" s="18">
        <f t="shared" si="15"/>
        <v>108849</v>
      </c>
      <c r="AI32" s="18">
        <f t="shared" si="16"/>
        <v>108850</v>
      </c>
      <c r="AJ32" s="34">
        <f t="shared" si="17"/>
        <v>108850</v>
      </c>
      <c r="AK32" s="24"/>
      <c r="XFD32" s="1">
        <f ca="1">SUM(XFD5:XFD31)</f>
        <v>0</v>
      </c>
    </row>
    <row r="33" spans="1:40 16384:16384" ht="27.95" customHeight="1" thickBot="1" x14ac:dyDescent="0.6">
      <c r="A33" s="58">
        <v>28</v>
      </c>
      <c r="B33" s="73" t="s">
        <v>58</v>
      </c>
      <c r="C33" s="70">
        <v>5927</v>
      </c>
      <c r="D33" s="69">
        <v>386090</v>
      </c>
      <c r="E33" s="68">
        <v>1</v>
      </c>
      <c r="F33" s="67">
        <v>63.8</v>
      </c>
      <c r="G33" s="66">
        <v>529</v>
      </c>
      <c r="H33" s="65">
        <v>27334</v>
      </c>
      <c r="I33" s="64">
        <v>1</v>
      </c>
      <c r="J33" s="63">
        <v>44.52</v>
      </c>
      <c r="K33" s="49">
        <f t="shared" si="0"/>
        <v>6456</v>
      </c>
      <c r="L33" s="62">
        <f t="shared" si="1"/>
        <v>6456</v>
      </c>
      <c r="M33" s="61">
        <f t="shared" si="2"/>
        <v>413424</v>
      </c>
      <c r="N33" s="60">
        <f t="shared" si="3"/>
        <v>3</v>
      </c>
      <c r="O33" s="59">
        <f t="shared" si="4"/>
        <v>8.3199999999999932</v>
      </c>
      <c r="P33" s="58"/>
      <c r="Q33" s="58">
        <v>7</v>
      </c>
      <c r="R33" s="43"/>
      <c r="S33" s="42">
        <f t="shared" si="5"/>
        <v>413424</v>
      </c>
      <c r="T33" s="41">
        <f t="shared" si="6"/>
        <v>3</v>
      </c>
      <c r="U33" s="40">
        <f t="shared" si="7"/>
        <v>8.3199999999999932</v>
      </c>
      <c r="V33" s="39"/>
      <c r="W33" s="38" t="s">
        <v>7</v>
      </c>
      <c r="X33" s="37">
        <f t="shared" si="8"/>
        <v>108.32</v>
      </c>
      <c r="Y33" s="37"/>
      <c r="Z33" s="36">
        <f t="shared" si="9"/>
        <v>8.3199999999999932</v>
      </c>
      <c r="AA33" s="15">
        <f t="shared" si="10"/>
        <v>1</v>
      </c>
      <c r="AB33" s="35" t="s">
        <v>6</v>
      </c>
      <c r="AC33" s="18">
        <f t="shared" si="11"/>
        <v>2</v>
      </c>
      <c r="AD33" s="22">
        <f t="shared" si="12"/>
        <v>3</v>
      </c>
      <c r="AE33" s="36">
        <f t="shared" si="13"/>
        <v>3</v>
      </c>
      <c r="AF33" s="15">
        <f t="shared" si="14"/>
        <v>0</v>
      </c>
      <c r="AG33" s="35" t="s">
        <v>5</v>
      </c>
      <c r="AH33" s="18">
        <f t="shared" si="15"/>
        <v>413424</v>
      </c>
      <c r="AI33" s="18">
        <f t="shared" si="16"/>
        <v>413424</v>
      </c>
      <c r="AJ33" s="34">
        <f t="shared" si="17"/>
        <v>413424</v>
      </c>
      <c r="AK33" s="24"/>
      <c r="XFD33" s="1">
        <f ca="1">SUM(XFD5:XFD32)</f>
        <v>0</v>
      </c>
    </row>
    <row r="34" spans="1:40 16384:16384" ht="27.95" customHeight="1" thickBot="1" x14ac:dyDescent="0.6">
      <c r="A34" s="58">
        <v>29</v>
      </c>
      <c r="B34" s="73" t="s">
        <v>57</v>
      </c>
      <c r="C34" s="79">
        <v>37</v>
      </c>
      <c r="D34" s="78">
        <v>460</v>
      </c>
      <c r="E34" s="77">
        <v>3</v>
      </c>
      <c r="F34" s="76">
        <v>26.5</v>
      </c>
      <c r="G34" s="66">
        <v>34</v>
      </c>
      <c r="H34" s="65">
        <v>2573</v>
      </c>
      <c r="I34" s="64">
        <v>2</v>
      </c>
      <c r="J34" s="63">
        <v>21.72</v>
      </c>
      <c r="K34" s="49">
        <f t="shared" si="0"/>
        <v>71</v>
      </c>
      <c r="L34" s="62">
        <f t="shared" si="1"/>
        <v>71</v>
      </c>
      <c r="M34" s="61">
        <f t="shared" si="2"/>
        <v>3034</v>
      </c>
      <c r="N34" s="60">
        <f t="shared" si="3"/>
        <v>1</v>
      </c>
      <c r="O34" s="59">
        <f t="shared" si="4"/>
        <v>48.22</v>
      </c>
      <c r="P34" s="58"/>
      <c r="Q34" s="58">
        <v>1</v>
      </c>
      <c r="R34" s="43"/>
      <c r="S34" s="42">
        <f t="shared" si="5"/>
        <v>3034</v>
      </c>
      <c r="T34" s="41">
        <f t="shared" si="6"/>
        <v>1</v>
      </c>
      <c r="U34" s="40">
        <f t="shared" si="7"/>
        <v>48.22</v>
      </c>
      <c r="V34" s="39"/>
      <c r="W34" s="38" t="s">
        <v>7</v>
      </c>
      <c r="X34" s="37">
        <f t="shared" si="8"/>
        <v>48.22</v>
      </c>
      <c r="Y34" s="37"/>
      <c r="Z34" s="36">
        <f t="shared" si="9"/>
        <v>48.22</v>
      </c>
      <c r="AA34" s="15">
        <f t="shared" si="10"/>
        <v>0</v>
      </c>
      <c r="AB34" s="35" t="s">
        <v>6</v>
      </c>
      <c r="AC34" s="18">
        <f t="shared" si="11"/>
        <v>5</v>
      </c>
      <c r="AD34" s="22">
        <f t="shared" si="12"/>
        <v>5</v>
      </c>
      <c r="AE34" s="36">
        <f t="shared" si="13"/>
        <v>1</v>
      </c>
      <c r="AF34" s="15">
        <f t="shared" si="14"/>
        <v>1</v>
      </c>
      <c r="AG34" s="35" t="s">
        <v>5</v>
      </c>
      <c r="AH34" s="18">
        <f t="shared" si="15"/>
        <v>3033</v>
      </c>
      <c r="AI34" s="18">
        <f t="shared" si="16"/>
        <v>3034</v>
      </c>
      <c r="AJ34" s="34">
        <f t="shared" si="17"/>
        <v>3034</v>
      </c>
      <c r="AK34" s="24"/>
      <c r="XFD34" s="1">
        <f ca="1">SUM(XFD5:XFD33)</f>
        <v>0</v>
      </c>
    </row>
    <row r="35" spans="1:40 16384:16384" ht="27.95" customHeight="1" thickBot="1" x14ac:dyDescent="0.6">
      <c r="A35" s="58">
        <v>30</v>
      </c>
      <c r="B35" s="73" t="s">
        <v>56</v>
      </c>
      <c r="C35" s="70">
        <v>889</v>
      </c>
      <c r="D35" s="69">
        <v>21572</v>
      </c>
      <c r="E35" s="68">
        <v>3</v>
      </c>
      <c r="F35" s="67">
        <v>62.2</v>
      </c>
      <c r="G35" s="66">
        <v>436</v>
      </c>
      <c r="H35" s="65">
        <v>78142</v>
      </c>
      <c r="I35" s="64">
        <v>3</v>
      </c>
      <c r="J35" s="63">
        <v>96.6</v>
      </c>
      <c r="K35" s="49">
        <f t="shared" si="0"/>
        <v>1325</v>
      </c>
      <c r="L35" s="62">
        <f t="shared" si="1"/>
        <v>1325</v>
      </c>
      <c r="M35" s="61">
        <f t="shared" si="2"/>
        <v>99715</v>
      </c>
      <c r="N35" s="60">
        <f t="shared" si="3"/>
        <v>3</v>
      </c>
      <c r="O35" s="59">
        <f t="shared" si="4"/>
        <v>58.800000000000011</v>
      </c>
      <c r="P35" s="58"/>
      <c r="Q35" s="58">
        <v>3</v>
      </c>
      <c r="R35" s="43"/>
      <c r="S35" s="42">
        <f t="shared" si="5"/>
        <v>99715</v>
      </c>
      <c r="T35" s="41">
        <f t="shared" si="6"/>
        <v>3</v>
      </c>
      <c r="U35" s="40">
        <f t="shared" si="7"/>
        <v>58.800000000000011</v>
      </c>
      <c r="V35" s="39"/>
      <c r="W35" s="38" t="s">
        <v>7</v>
      </c>
      <c r="X35" s="37">
        <f t="shared" si="8"/>
        <v>158.80000000000001</v>
      </c>
      <c r="Y35" s="37"/>
      <c r="Z35" s="36">
        <f t="shared" si="9"/>
        <v>58.800000000000011</v>
      </c>
      <c r="AA35" s="15">
        <f t="shared" si="10"/>
        <v>1</v>
      </c>
      <c r="AB35" s="35" t="s">
        <v>6</v>
      </c>
      <c r="AC35" s="18">
        <f t="shared" si="11"/>
        <v>6</v>
      </c>
      <c r="AD35" s="22">
        <f t="shared" si="12"/>
        <v>7</v>
      </c>
      <c r="AE35" s="36">
        <f t="shared" si="13"/>
        <v>3</v>
      </c>
      <c r="AF35" s="15">
        <f t="shared" si="14"/>
        <v>1</v>
      </c>
      <c r="AG35" s="35" t="s">
        <v>5</v>
      </c>
      <c r="AH35" s="18">
        <f t="shared" si="15"/>
        <v>99714</v>
      </c>
      <c r="AI35" s="18">
        <f t="shared" si="16"/>
        <v>99715</v>
      </c>
      <c r="AJ35" s="34">
        <f t="shared" si="17"/>
        <v>99715</v>
      </c>
      <c r="AK35" s="24"/>
      <c r="XFD35" s="1">
        <f ca="1">SUM(XFD5:XFD34)</f>
        <v>0</v>
      </c>
    </row>
    <row r="36" spans="1:40 16384:16384" ht="27.95" customHeight="1" thickBot="1" x14ac:dyDescent="0.6">
      <c r="A36" s="58">
        <v>31</v>
      </c>
      <c r="B36" s="73" t="s">
        <v>55</v>
      </c>
      <c r="C36" s="70">
        <v>1744</v>
      </c>
      <c r="D36" s="69">
        <v>43757</v>
      </c>
      <c r="E36" s="68">
        <v>3</v>
      </c>
      <c r="F36" s="67">
        <v>98.8</v>
      </c>
      <c r="G36" s="66">
        <v>369</v>
      </c>
      <c r="H36" s="65">
        <v>20525</v>
      </c>
      <c r="I36" s="64">
        <v>2</v>
      </c>
      <c r="J36" s="63">
        <v>2.2999999999999998</v>
      </c>
      <c r="K36" s="49">
        <f t="shared" si="0"/>
        <v>2113</v>
      </c>
      <c r="L36" s="62">
        <f t="shared" si="1"/>
        <v>2113</v>
      </c>
      <c r="M36" s="61">
        <f t="shared" si="2"/>
        <v>64283</v>
      </c>
      <c r="N36" s="60">
        <f t="shared" si="3"/>
        <v>2</v>
      </c>
      <c r="O36" s="59">
        <f t="shared" si="4"/>
        <v>1.0999999999999943</v>
      </c>
      <c r="P36" s="58"/>
      <c r="Q36" s="58">
        <v>2</v>
      </c>
      <c r="R36" s="43"/>
      <c r="S36" s="42">
        <f t="shared" si="5"/>
        <v>64283</v>
      </c>
      <c r="T36" s="41">
        <f t="shared" si="6"/>
        <v>2</v>
      </c>
      <c r="U36" s="40">
        <f t="shared" si="7"/>
        <v>1.0999999999999943</v>
      </c>
      <c r="V36" s="39"/>
      <c r="W36" s="38" t="s">
        <v>7</v>
      </c>
      <c r="X36" s="37">
        <f t="shared" si="8"/>
        <v>101.1</v>
      </c>
      <c r="Y36" s="37"/>
      <c r="Z36" s="36">
        <f t="shared" si="9"/>
        <v>1.0999999999999943</v>
      </c>
      <c r="AA36" s="15">
        <f t="shared" si="10"/>
        <v>1</v>
      </c>
      <c r="AB36" s="35" t="s">
        <v>6</v>
      </c>
      <c r="AC36" s="18">
        <f t="shared" si="11"/>
        <v>5</v>
      </c>
      <c r="AD36" s="22">
        <f t="shared" si="12"/>
        <v>6</v>
      </c>
      <c r="AE36" s="36">
        <f t="shared" si="13"/>
        <v>2</v>
      </c>
      <c r="AF36" s="15">
        <f t="shared" si="14"/>
        <v>1</v>
      </c>
      <c r="AG36" s="35" t="s">
        <v>5</v>
      </c>
      <c r="AH36" s="18">
        <f t="shared" si="15"/>
        <v>64282</v>
      </c>
      <c r="AI36" s="18">
        <f t="shared" si="16"/>
        <v>64283</v>
      </c>
      <c r="AJ36" s="34">
        <f t="shared" si="17"/>
        <v>64283</v>
      </c>
      <c r="AK36" s="24"/>
      <c r="AN36" s="2" t="s">
        <v>54</v>
      </c>
      <c r="XFD36" s="1">
        <f ca="1">SUM(XFD5:XFD35)</f>
        <v>0</v>
      </c>
    </row>
    <row r="37" spans="1:40 16384:16384" ht="27.95" customHeight="1" thickBot="1" x14ac:dyDescent="0.6">
      <c r="A37" s="58">
        <v>32</v>
      </c>
      <c r="B37" s="73" t="s">
        <v>53</v>
      </c>
      <c r="C37" s="70">
        <v>1171</v>
      </c>
      <c r="D37" s="69">
        <v>18913</v>
      </c>
      <c r="E37" s="68">
        <v>0</v>
      </c>
      <c r="F37" s="67">
        <v>56.5</v>
      </c>
      <c r="G37" s="66">
        <v>578</v>
      </c>
      <c r="H37" s="65">
        <v>16011</v>
      </c>
      <c r="I37" s="64">
        <v>1</v>
      </c>
      <c r="J37" s="63">
        <v>45.6</v>
      </c>
      <c r="K37" s="49">
        <f t="shared" si="0"/>
        <v>1749</v>
      </c>
      <c r="L37" s="62">
        <f t="shared" si="1"/>
        <v>1749</v>
      </c>
      <c r="M37" s="61">
        <f t="shared" si="2"/>
        <v>34924</v>
      </c>
      <c r="N37" s="60">
        <f t="shared" si="3"/>
        <v>2</v>
      </c>
      <c r="O37" s="59">
        <f t="shared" si="4"/>
        <v>2.0999999999999943</v>
      </c>
      <c r="P37" s="58"/>
      <c r="Q37" s="58">
        <v>12</v>
      </c>
      <c r="R37" s="43"/>
      <c r="S37" s="42">
        <f t="shared" si="5"/>
        <v>34924</v>
      </c>
      <c r="T37" s="41">
        <f t="shared" si="6"/>
        <v>2</v>
      </c>
      <c r="U37" s="40">
        <f t="shared" si="7"/>
        <v>2.0999999999999943</v>
      </c>
      <c r="V37" s="39"/>
      <c r="W37" s="38" t="s">
        <v>7</v>
      </c>
      <c r="X37" s="37">
        <f t="shared" si="8"/>
        <v>102.1</v>
      </c>
      <c r="Y37" s="37"/>
      <c r="Z37" s="36">
        <f t="shared" si="9"/>
        <v>2.0999999999999943</v>
      </c>
      <c r="AA37" s="15">
        <f t="shared" si="10"/>
        <v>1</v>
      </c>
      <c r="AB37" s="35" t="s">
        <v>6</v>
      </c>
      <c r="AC37" s="18">
        <f t="shared" si="11"/>
        <v>1</v>
      </c>
      <c r="AD37" s="22">
        <f t="shared" si="12"/>
        <v>2</v>
      </c>
      <c r="AE37" s="36">
        <f t="shared" si="13"/>
        <v>2</v>
      </c>
      <c r="AF37" s="15">
        <f t="shared" si="14"/>
        <v>0</v>
      </c>
      <c r="AG37" s="35" t="s">
        <v>5</v>
      </c>
      <c r="AH37" s="18">
        <f t="shared" si="15"/>
        <v>34924</v>
      </c>
      <c r="AI37" s="18">
        <f t="shared" si="16"/>
        <v>34924</v>
      </c>
      <c r="AJ37" s="34">
        <f t="shared" si="17"/>
        <v>34924</v>
      </c>
      <c r="AK37" s="24"/>
      <c r="XFD37" s="1">
        <f ca="1">SUM(XFD5:XFD36)</f>
        <v>0</v>
      </c>
    </row>
    <row r="38" spans="1:40 16384:16384" ht="27.95" customHeight="1" thickBot="1" x14ac:dyDescent="0.6">
      <c r="A38" s="58">
        <v>33</v>
      </c>
      <c r="B38" s="73" t="s">
        <v>52</v>
      </c>
      <c r="C38" s="70">
        <v>1491</v>
      </c>
      <c r="D38" s="69">
        <v>12056</v>
      </c>
      <c r="E38" s="68">
        <v>2</v>
      </c>
      <c r="F38" s="67">
        <v>57.9</v>
      </c>
      <c r="G38" s="66">
        <v>221</v>
      </c>
      <c r="H38" s="65">
        <v>9990</v>
      </c>
      <c r="I38" s="64">
        <v>3</v>
      </c>
      <c r="J38" s="63">
        <v>14.1</v>
      </c>
      <c r="K38" s="49">
        <f t="shared" ref="K38:K69" si="18">SUM(C38+G38)</f>
        <v>1712</v>
      </c>
      <c r="L38" s="62">
        <f t="shared" ref="L38:L69" si="19">SUM(C38+G38)</f>
        <v>1712</v>
      </c>
      <c r="M38" s="61">
        <f t="shared" ref="M38:M69" si="20">SUM(S38)</f>
        <v>22047</v>
      </c>
      <c r="N38" s="60">
        <f t="shared" ref="N38:N69" si="21">SUM(T38)</f>
        <v>1</v>
      </c>
      <c r="O38" s="59">
        <f t="shared" ref="O38:O69" si="22">SUM(U38)</f>
        <v>72</v>
      </c>
      <c r="P38" s="58"/>
      <c r="Q38" s="58">
        <v>1</v>
      </c>
      <c r="R38" s="43"/>
      <c r="S38" s="42">
        <f t="shared" ref="S38:S69" si="23">SUM(AJ38)</f>
        <v>22047</v>
      </c>
      <c r="T38" s="41">
        <f t="shared" ref="T38:T69" si="24">SUM(AE38)</f>
        <v>1</v>
      </c>
      <c r="U38" s="40">
        <f t="shared" ref="U38:U69" si="25">SUM(Z38)</f>
        <v>72</v>
      </c>
      <c r="V38" s="39"/>
      <c r="W38" s="38" t="s">
        <v>7</v>
      </c>
      <c r="X38" s="37">
        <f t="shared" ref="X38:X69" si="26">SUM(F38+J38)</f>
        <v>72</v>
      </c>
      <c r="Y38" s="37"/>
      <c r="Z38" s="36">
        <f t="shared" ref="Z38:Z69" si="27">MOD(X38,100)</f>
        <v>72</v>
      </c>
      <c r="AA38" s="15">
        <f t="shared" ref="AA38:AA69" si="28">INT(X38/100)</f>
        <v>0</v>
      </c>
      <c r="AB38" s="35" t="s">
        <v>6</v>
      </c>
      <c r="AC38" s="18">
        <f t="shared" ref="AC38:AC69" si="29">SUM(E38+I38)</f>
        <v>5</v>
      </c>
      <c r="AD38" s="22">
        <f t="shared" ref="AD38:AD69" si="30">SUM(AC38+AA38)</f>
        <v>5</v>
      </c>
      <c r="AE38" s="36">
        <f t="shared" ref="AE38:AE69" si="31">MOD(AD38,4)</f>
        <v>1</v>
      </c>
      <c r="AF38" s="15">
        <f t="shared" ref="AF38:AF69" si="32">INT(AD38/4)</f>
        <v>1</v>
      </c>
      <c r="AG38" s="35" t="s">
        <v>5</v>
      </c>
      <c r="AH38" s="18">
        <f t="shared" ref="AH38:AH69" si="33">SUM(D38+H38)</f>
        <v>22046</v>
      </c>
      <c r="AI38" s="18">
        <f t="shared" ref="AI38:AI69" si="34">SUM(AH38+AF38)</f>
        <v>22047</v>
      </c>
      <c r="AJ38" s="34">
        <f t="shared" ref="AJ38:AJ69" si="35">INT(AI38)</f>
        <v>22047</v>
      </c>
      <c r="AK38" s="24"/>
      <c r="XFD38" s="1">
        <f ca="1">SUM(XFD5:XFD37)</f>
        <v>0</v>
      </c>
    </row>
    <row r="39" spans="1:40 16384:16384" ht="27.95" customHeight="1" thickBot="1" x14ac:dyDescent="0.6">
      <c r="A39" s="58">
        <v>34</v>
      </c>
      <c r="B39" s="73" t="s">
        <v>51</v>
      </c>
      <c r="C39" s="70">
        <v>1471</v>
      </c>
      <c r="D39" s="69">
        <v>33485</v>
      </c>
      <c r="E39" s="68">
        <v>2</v>
      </c>
      <c r="F39" s="67">
        <v>94.7</v>
      </c>
      <c r="G39" s="66">
        <v>361</v>
      </c>
      <c r="H39" s="65">
        <v>22807</v>
      </c>
      <c r="I39" s="64">
        <v>2</v>
      </c>
      <c r="J39" s="63">
        <v>60.3</v>
      </c>
      <c r="K39" s="49">
        <f t="shared" si="18"/>
        <v>1832</v>
      </c>
      <c r="L39" s="62">
        <f t="shared" si="19"/>
        <v>1832</v>
      </c>
      <c r="M39" s="61">
        <f t="shared" si="20"/>
        <v>56293</v>
      </c>
      <c r="N39" s="60">
        <f t="shared" si="21"/>
        <v>1</v>
      </c>
      <c r="O39" s="59">
        <f t="shared" si="22"/>
        <v>55</v>
      </c>
      <c r="P39" s="58"/>
      <c r="Q39" s="58">
        <v>5</v>
      </c>
      <c r="R39" s="43"/>
      <c r="S39" s="42">
        <f t="shared" si="23"/>
        <v>56293</v>
      </c>
      <c r="T39" s="41">
        <f t="shared" si="24"/>
        <v>1</v>
      </c>
      <c r="U39" s="40">
        <f t="shared" si="25"/>
        <v>55</v>
      </c>
      <c r="V39" s="39"/>
      <c r="W39" s="38" t="s">
        <v>7</v>
      </c>
      <c r="X39" s="37">
        <f t="shared" si="26"/>
        <v>155</v>
      </c>
      <c r="Y39" s="37"/>
      <c r="Z39" s="36">
        <f t="shared" si="27"/>
        <v>55</v>
      </c>
      <c r="AA39" s="15">
        <f t="shared" si="28"/>
        <v>1</v>
      </c>
      <c r="AB39" s="35" t="s">
        <v>6</v>
      </c>
      <c r="AC39" s="18">
        <f t="shared" si="29"/>
        <v>4</v>
      </c>
      <c r="AD39" s="22">
        <f t="shared" si="30"/>
        <v>5</v>
      </c>
      <c r="AE39" s="36">
        <f t="shared" si="31"/>
        <v>1</v>
      </c>
      <c r="AF39" s="15">
        <f t="shared" si="32"/>
        <v>1</v>
      </c>
      <c r="AG39" s="35" t="s">
        <v>5</v>
      </c>
      <c r="AH39" s="18">
        <f t="shared" si="33"/>
        <v>56292</v>
      </c>
      <c r="AI39" s="18">
        <f t="shared" si="34"/>
        <v>56293</v>
      </c>
      <c r="AJ39" s="34">
        <f t="shared" si="35"/>
        <v>56293</v>
      </c>
      <c r="AK39" s="24"/>
      <c r="XFD39" s="1">
        <f ca="1">SUM(XFD5:XFD38)</f>
        <v>0</v>
      </c>
    </row>
    <row r="40" spans="1:40 16384:16384" ht="27.95" customHeight="1" thickBot="1" x14ac:dyDescent="0.6">
      <c r="A40" s="58">
        <v>35</v>
      </c>
      <c r="B40" s="73" t="s">
        <v>50</v>
      </c>
      <c r="C40" s="70">
        <v>587</v>
      </c>
      <c r="D40" s="69">
        <v>31644</v>
      </c>
      <c r="E40" s="68">
        <v>0</v>
      </c>
      <c r="F40" s="67">
        <v>62.2</v>
      </c>
      <c r="G40" s="66">
        <v>306</v>
      </c>
      <c r="H40" s="65">
        <v>4673</v>
      </c>
      <c r="I40" s="64">
        <v>1</v>
      </c>
      <c r="J40" s="63">
        <v>57.65</v>
      </c>
      <c r="K40" s="49">
        <f t="shared" si="18"/>
        <v>893</v>
      </c>
      <c r="L40" s="62">
        <f t="shared" si="19"/>
        <v>893</v>
      </c>
      <c r="M40" s="61">
        <f t="shared" si="20"/>
        <v>36317</v>
      </c>
      <c r="N40" s="60">
        <f t="shared" si="21"/>
        <v>2</v>
      </c>
      <c r="O40" s="59">
        <f t="shared" si="22"/>
        <v>19.849999999999994</v>
      </c>
      <c r="P40" s="58"/>
      <c r="Q40" s="58">
        <v>11</v>
      </c>
      <c r="R40" s="43"/>
      <c r="S40" s="42">
        <f t="shared" si="23"/>
        <v>36317</v>
      </c>
      <c r="T40" s="41">
        <f t="shared" si="24"/>
        <v>2</v>
      </c>
      <c r="U40" s="40">
        <f t="shared" si="25"/>
        <v>19.849999999999994</v>
      </c>
      <c r="V40" s="39"/>
      <c r="W40" s="38" t="s">
        <v>7</v>
      </c>
      <c r="X40" s="37">
        <f t="shared" si="26"/>
        <v>119.85</v>
      </c>
      <c r="Y40" s="37"/>
      <c r="Z40" s="36">
        <f t="shared" si="27"/>
        <v>19.849999999999994</v>
      </c>
      <c r="AA40" s="15">
        <f t="shared" si="28"/>
        <v>1</v>
      </c>
      <c r="AB40" s="35" t="s">
        <v>6</v>
      </c>
      <c r="AC40" s="18">
        <f t="shared" si="29"/>
        <v>1</v>
      </c>
      <c r="AD40" s="22">
        <f t="shared" si="30"/>
        <v>2</v>
      </c>
      <c r="AE40" s="36">
        <f t="shared" si="31"/>
        <v>2</v>
      </c>
      <c r="AF40" s="15">
        <f t="shared" si="32"/>
        <v>0</v>
      </c>
      <c r="AG40" s="35" t="s">
        <v>5</v>
      </c>
      <c r="AH40" s="18">
        <f t="shared" si="33"/>
        <v>36317</v>
      </c>
      <c r="AI40" s="18">
        <f t="shared" si="34"/>
        <v>36317</v>
      </c>
      <c r="AJ40" s="34">
        <f t="shared" si="35"/>
        <v>36317</v>
      </c>
      <c r="AK40" s="24"/>
      <c r="XFD40" s="1">
        <f ca="1">SUM(XFD5:XFD39)</f>
        <v>0</v>
      </c>
    </row>
    <row r="41" spans="1:40 16384:16384" ht="27.95" customHeight="1" thickBot="1" x14ac:dyDescent="0.6">
      <c r="A41" s="58">
        <v>36</v>
      </c>
      <c r="B41" s="73" t="s">
        <v>49</v>
      </c>
      <c r="C41" s="70">
        <v>145</v>
      </c>
      <c r="D41" s="69">
        <v>110371</v>
      </c>
      <c r="E41" s="68">
        <v>2</v>
      </c>
      <c r="F41" s="67">
        <v>95.2</v>
      </c>
      <c r="G41" s="66">
        <v>438</v>
      </c>
      <c r="H41" s="65">
        <v>13929</v>
      </c>
      <c r="I41" s="64">
        <v>0</v>
      </c>
      <c r="J41" s="63">
        <v>79.8</v>
      </c>
      <c r="K41" s="49">
        <f t="shared" si="18"/>
        <v>583</v>
      </c>
      <c r="L41" s="62">
        <f t="shared" si="19"/>
        <v>583</v>
      </c>
      <c r="M41" s="61">
        <f t="shared" si="20"/>
        <v>124300</v>
      </c>
      <c r="N41" s="60">
        <f t="shared" si="21"/>
        <v>3</v>
      </c>
      <c r="O41" s="59">
        <f t="shared" si="22"/>
        <v>75</v>
      </c>
      <c r="P41" s="58"/>
      <c r="Q41" s="58">
        <v>12</v>
      </c>
      <c r="R41" s="43"/>
      <c r="S41" s="42">
        <f t="shared" si="23"/>
        <v>124300</v>
      </c>
      <c r="T41" s="41">
        <f t="shared" si="24"/>
        <v>3</v>
      </c>
      <c r="U41" s="40">
        <f t="shared" si="25"/>
        <v>75</v>
      </c>
      <c r="V41" s="39"/>
      <c r="W41" s="38" t="s">
        <v>7</v>
      </c>
      <c r="X41" s="37">
        <f t="shared" si="26"/>
        <v>175</v>
      </c>
      <c r="Y41" s="37"/>
      <c r="Z41" s="36">
        <f t="shared" si="27"/>
        <v>75</v>
      </c>
      <c r="AA41" s="15">
        <f t="shared" si="28"/>
        <v>1</v>
      </c>
      <c r="AB41" s="35" t="s">
        <v>6</v>
      </c>
      <c r="AC41" s="18">
        <f t="shared" si="29"/>
        <v>2</v>
      </c>
      <c r="AD41" s="22">
        <f t="shared" si="30"/>
        <v>3</v>
      </c>
      <c r="AE41" s="36">
        <f t="shared" si="31"/>
        <v>3</v>
      </c>
      <c r="AF41" s="15">
        <f t="shared" si="32"/>
        <v>0</v>
      </c>
      <c r="AG41" s="35" t="s">
        <v>5</v>
      </c>
      <c r="AH41" s="18">
        <f t="shared" si="33"/>
        <v>124300</v>
      </c>
      <c r="AI41" s="18">
        <f t="shared" si="34"/>
        <v>124300</v>
      </c>
      <c r="AJ41" s="34">
        <f t="shared" si="35"/>
        <v>124300</v>
      </c>
      <c r="AK41" s="24"/>
      <c r="XFD41" s="1">
        <f ca="1">SUM(XFD5:XFD40)</f>
        <v>150224</v>
      </c>
    </row>
    <row r="42" spans="1:40 16384:16384" ht="27.95" customHeight="1" thickBot="1" x14ac:dyDescent="0.6">
      <c r="A42" s="58">
        <v>37</v>
      </c>
      <c r="B42" s="73" t="s">
        <v>48</v>
      </c>
      <c r="C42" s="70">
        <v>1632</v>
      </c>
      <c r="D42" s="69">
        <v>27755</v>
      </c>
      <c r="E42" s="68">
        <v>0</v>
      </c>
      <c r="F42" s="67">
        <v>19.71</v>
      </c>
      <c r="G42" s="66">
        <v>502</v>
      </c>
      <c r="H42" s="65">
        <v>21611</v>
      </c>
      <c r="I42" s="64">
        <v>0</v>
      </c>
      <c r="J42" s="63">
        <v>0.5</v>
      </c>
      <c r="K42" s="49">
        <f t="shared" si="18"/>
        <v>2134</v>
      </c>
      <c r="L42" s="62">
        <f t="shared" si="19"/>
        <v>2134</v>
      </c>
      <c r="M42" s="61">
        <f t="shared" si="20"/>
        <v>49366</v>
      </c>
      <c r="N42" s="60">
        <f t="shared" si="21"/>
        <v>0</v>
      </c>
      <c r="O42" s="59">
        <f t="shared" si="22"/>
        <v>20.21</v>
      </c>
      <c r="P42" s="58"/>
      <c r="Q42" s="58">
        <v>4</v>
      </c>
      <c r="R42" s="43"/>
      <c r="S42" s="42">
        <f t="shared" si="23"/>
        <v>49366</v>
      </c>
      <c r="T42" s="41">
        <f t="shared" si="24"/>
        <v>0</v>
      </c>
      <c r="U42" s="40">
        <f t="shared" si="25"/>
        <v>20.21</v>
      </c>
      <c r="V42" s="39"/>
      <c r="W42" s="38" t="s">
        <v>7</v>
      </c>
      <c r="X42" s="37">
        <f t="shared" si="26"/>
        <v>20.21</v>
      </c>
      <c r="Y42" s="37"/>
      <c r="Z42" s="36">
        <f t="shared" si="27"/>
        <v>20.21</v>
      </c>
      <c r="AA42" s="15">
        <f t="shared" si="28"/>
        <v>0</v>
      </c>
      <c r="AB42" s="35" t="s">
        <v>6</v>
      </c>
      <c r="AC42" s="18">
        <f t="shared" si="29"/>
        <v>0</v>
      </c>
      <c r="AD42" s="22">
        <f t="shared" si="30"/>
        <v>0</v>
      </c>
      <c r="AE42" s="36">
        <f t="shared" si="31"/>
        <v>0</v>
      </c>
      <c r="AF42" s="15">
        <f t="shared" si="32"/>
        <v>0</v>
      </c>
      <c r="AG42" s="35" t="s">
        <v>5</v>
      </c>
      <c r="AH42" s="18">
        <f t="shared" si="33"/>
        <v>49366</v>
      </c>
      <c r="AI42" s="18">
        <f t="shared" si="34"/>
        <v>49366</v>
      </c>
      <c r="AJ42" s="34">
        <f t="shared" si="35"/>
        <v>49366</v>
      </c>
      <c r="AK42" s="24"/>
      <c r="XFD42" s="1">
        <f ca="1">SUM(XFD5:XFD41)</f>
        <v>0</v>
      </c>
    </row>
    <row r="43" spans="1:40 16384:16384" ht="27.95" customHeight="1" thickBot="1" x14ac:dyDescent="0.6">
      <c r="A43" s="75">
        <v>38</v>
      </c>
      <c r="B43" s="74" t="s">
        <v>47</v>
      </c>
      <c r="C43" s="70">
        <v>1085</v>
      </c>
      <c r="D43" s="69">
        <v>76539</v>
      </c>
      <c r="E43" s="68">
        <v>2</v>
      </c>
      <c r="F43" s="67">
        <v>29.5</v>
      </c>
      <c r="G43" s="66">
        <v>564</v>
      </c>
      <c r="H43" s="65">
        <v>46586</v>
      </c>
      <c r="I43" s="64">
        <v>1</v>
      </c>
      <c r="J43" s="63">
        <v>73.400000000000006</v>
      </c>
      <c r="K43" s="49">
        <f t="shared" si="18"/>
        <v>1649</v>
      </c>
      <c r="L43" s="62">
        <f t="shared" si="19"/>
        <v>1649</v>
      </c>
      <c r="M43" s="61">
        <f t="shared" si="20"/>
        <v>123126</v>
      </c>
      <c r="N43" s="60">
        <f t="shared" si="21"/>
        <v>0</v>
      </c>
      <c r="O43" s="59">
        <f t="shared" si="22"/>
        <v>2.9000000000000057</v>
      </c>
      <c r="P43" s="58"/>
      <c r="Q43" s="58">
        <v>5</v>
      </c>
      <c r="R43" s="43"/>
      <c r="S43" s="42">
        <f t="shared" si="23"/>
        <v>123126</v>
      </c>
      <c r="T43" s="41">
        <f t="shared" si="24"/>
        <v>0</v>
      </c>
      <c r="U43" s="40">
        <f t="shared" si="25"/>
        <v>2.9000000000000057</v>
      </c>
      <c r="V43" s="39"/>
      <c r="W43" s="38" t="s">
        <v>7</v>
      </c>
      <c r="X43" s="37">
        <f t="shared" si="26"/>
        <v>102.9</v>
      </c>
      <c r="Y43" s="37"/>
      <c r="Z43" s="36">
        <f t="shared" si="27"/>
        <v>2.9000000000000057</v>
      </c>
      <c r="AA43" s="15">
        <f t="shared" si="28"/>
        <v>1</v>
      </c>
      <c r="AB43" s="35" t="s">
        <v>6</v>
      </c>
      <c r="AC43" s="18">
        <f t="shared" si="29"/>
        <v>3</v>
      </c>
      <c r="AD43" s="22">
        <f t="shared" si="30"/>
        <v>4</v>
      </c>
      <c r="AE43" s="36">
        <f t="shared" si="31"/>
        <v>0</v>
      </c>
      <c r="AF43" s="15">
        <f t="shared" si="32"/>
        <v>1</v>
      </c>
      <c r="AG43" s="35" t="s">
        <v>5</v>
      </c>
      <c r="AH43" s="18">
        <f t="shared" si="33"/>
        <v>123125</v>
      </c>
      <c r="AI43" s="18">
        <f t="shared" si="34"/>
        <v>123126</v>
      </c>
      <c r="AJ43" s="34">
        <f t="shared" si="35"/>
        <v>123126</v>
      </c>
      <c r="AK43" s="24"/>
      <c r="XFD43" s="1">
        <f ca="1">SUM(XFD5:XFD42)</f>
        <v>0</v>
      </c>
    </row>
    <row r="44" spans="1:40 16384:16384" ht="27.95" customHeight="1" thickBot="1" x14ac:dyDescent="0.6">
      <c r="A44" s="58">
        <v>39</v>
      </c>
      <c r="B44" s="73" t="s">
        <v>46</v>
      </c>
      <c r="C44" s="70">
        <v>667</v>
      </c>
      <c r="D44" s="69">
        <v>10010</v>
      </c>
      <c r="E44" s="68">
        <v>3</v>
      </c>
      <c r="F44" s="67">
        <v>30.1</v>
      </c>
      <c r="G44" s="66">
        <v>277</v>
      </c>
      <c r="H44" s="65">
        <v>12116</v>
      </c>
      <c r="I44" s="64">
        <v>2</v>
      </c>
      <c r="J44" s="63">
        <v>14.8</v>
      </c>
      <c r="K44" s="49">
        <f t="shared" si="18"/>
        <v>944</v>
      </c>
      <c r="L44" s="62">
        <f t="shared" si="19"/>
        <v>944</v>
      </c>
      <c r="M44" s="61">
        <f t="shared" si="20"/>
        <v>22127</v>
      </c>
      <c r="N44" s="60">
        <f t="shared" si="21"/>
        <v>1</v>
      </c>
      <c r="O44" s="59">
        <f t="shared" si="22"/>
        <v>44.900000000000006</v>
      </c>
      <c r="P44" s="58"/>
      <c r="Q44" s="58">
        <v>3</v>
      </c>
      <c r="R44" s="43"/>
      <c r="S44" s="42">
        <f t="shared" si="23"/>
        <v>22127</v>
      </c>
      <c r="T44" s="41">
        <f t="shared" si="24"/>
        <v>1</v>
      </c>
      <c r="U44" s="40">
        <f t="shared" si="25"/>
        <v>44.900000000000006</v>
      </c>
      <c r="V44" s="39"/>
      <c r="W44" s="38" t="s">
        <v>7</v>
      </c>
      <c r="X44" s="37">
        <f t="shared" si="26"/>
        <v>44.900000000000006</v>
      </c>
      <c r="Y44" s="37"/>
      <c r="Z44" s="36">
        <f t="shared" si="27"/>
        <v>44.900000000000006</v>
      </c>
      <c r="AA44" s="15">
        <f t="shared" si="28"/>
        <v>0</v>
      </c>
      <c r="AB44" s="35" t="s">
        <v>6</v>
      </c>
      <c r="AC44" s="18">
        <f t="shared" si="29"/>
        <v>5</v>
      </c>
      <c r="AD44" s="22">
        <f t="shared" si="30"/>
        <v>5</v>
      </c>
      <c r="AE44" s="36">
        <f t="shared" si="31"/>
        <v>1</v>
      </c>
      <c r="AF44" s="15">
        <f t="shared" si="32"/>
        <v>1</v>
      </c>
      <c r="AG44" s="35" t="s">
        <v>5</v>
      </c>
      <c r="AH44" s="18">
        <f t="shared" si="33"/>
        <v>22126</v>
      </c>
      <c r="AI44" s="18">
        <f t="shared" si="34"/>
        <v>22127</v>
      </c>
      <c r="AJ44" s="34">
        <f t="shared" si="35"/>
        <v>22127</v>
      </c>
      <c r="AK44" s="24"/>
      <c r="XFD44" s="1">
        <f ca="1">SUM(XFD5:XFD43)</f>
        <v>0</v>
      </c>
    </row>
    <row r="45" spans="1:40 16384:16384" ht="27.95" customHeight="1" thickBot="1" x14ac:dyDescent="0.6">
      <c r="A45" s="58">
        <v>40</v>
      </c>
      <c r="B45" s="73" t="s">
        <v>45</v>
      </c>
      <c r="C45" s="70">
        <v>1267</v>
      </c>
      <c r="D45" s="69">
        <v>128864</v>
      </c>
      <c r="E45" s="68">
        <v>0</v>
      </c>
      <c r="F45" s="67">
        <v>21.1</v>
      </c>
      <c r="G45" s="66">
        <v>563</v>
      </c>
      <c r="H45" s="65">
        <v>17860</v>
      </c>
      <c r="I45" s="64">
        <v>2</v>
      </c>
      <c r="J45" s="63">
        <v>36.4</v>
      </c>
      <c r="K45" s="49">
        <f t="shared" si="18"/>
        <v>1830</v>
      </c>
      <c r="L45" s="62">
        <f t="shared" si="19"/>
        <v>1830</v>
      </c>
      <c r="M45" s="61">
        <f t="shared" si="20"/>
        <v>146724</v>
      </c>
      <c r="N45" s="60">
        <f t="shared" si="21"/>
        <v>2</v>
      </c>
      <c r="O45" s="59">
        <f t="shared" si="22"/>
        <v>57.5</v>
      </c>
      <c r="P45" s="58"/>
      <c r="Q45" s="58">
        <v>5</v>
      </c>
      <c r="R45" s="43"/>
      <c r="S45" s="42">
        <f t="shared" si="23"/>
        <v>146724</v>
      </c>
      <c r="T45" s="41">
        <f t="shared" si="24"/>
        <v>2</v>
      </c>
      <c r="U45" s="40">
        <f t="shared" si="25"/>
        <v>57.5</v>
      </c>
      <c r="V45" s="39"/>
      <c r="W45" s="38" t="s">
        <v>7</v>
      </c>
      <c r="X45" s="37">
        <f t="shared" si="26"/>
        <v>57.5</v>
      </c>
      <c r="Y45" s="37"/>
      <c r="Z45" s="36">
        <f t="shared" si="27"/>
        <v>57.5</v>
      </c>
      <c r="AA45" s="15">
        <f t="shared" si="28"/>
        <v>0</v>
      </c>
      <c r="AB45" s="35" t="s">
        <v>6</v>
      </c>
      <c r="AC45" s="18">
        <f t="shared" si="29"/>
        <v>2</v>
      </c>
      <c r="AD45" s="22">
        <f t="shared" si="30"/>
        <v>2</v>
      </c>
      <c r="AE45" s="36">
        <f t="shared" si="31"/>
        <v>2</v>
      </c>
      <c r="AF45" s="15">
        <f t="shared" si="32"/>
        <v>0</v>
      </c>
      <c r="AG45" s="35" t="s">
        <v>5</v>
      </c>
      <c r="AH45" s="18">
        <f t="shared" si="33"/>
        <v>146724</v>
      </c>
      <c r="AI45" s="18">
        <f t="shared" si="34"/>
        <v>146724</v>
      </c>
      <c r="AJ45" s="34">
        <f t="shared" si="35"/>
        <v>146724</v>
      </c>
      <c r="AK45" s="24"/>
      <c r="XFD45" s="1">
        <f ca="1">SUM(XFD5:XFD44)</f>
        <v>0</v>
      </c>
    </row>
    <row r="46" spans="1:40 16384:16384" ht="27.95" customHeight="1" thickBot="1" x14ac:dyDescent="0.6">
      <c r="A46" s="58">
        <v>41</v>
      </c>
      <c r="B46" s="73" t="s">
        <v>44</v>
      </c>
      <c r="C46" s="70">
        <v>1132</v>
      </c>
      <c r="D46" s="69">
        <v>25714</v>
      </c>
      <c r="E46" s="68">
        <v>1</v>
      </c>
      <c r="F46" s="67">
        <v>51.2</v>
      </c>
      <c r="G46" s="66">
        <v>783</v>
      </c>
      <c r="H46" s="65">
        <v>18110</v>
      </c>
      <c r="I46" s="64">
        <v>3</v>
      </c>
      <c r="J46" s="63">
        <v>95.9</v>
      </c>
      <c r="K46" s="49">
        <f t="shared" si="18"/>
        <v>1915</v>
      </c>
      <c r="L46" s="62">
        <f t="shared" si="19"/>
        <v>1915</v>
      </c>
      <c r="M46" s="61">
        <f t="shared" si="20"/>
        <v>43825</v>
      </c>
      <c r="N46" s="60">
        <f t="shared" si="21"/>
        <v>1</v>
      </c>
      <c r="O46" s="59">
        <f t="shared" si="22"/>
        <v>47.100000000000023</v>
      </c>
      <c r="P46" s="58"/>
      <c r="Q46" s="58">
        <v>5</v>
      </c>
      <c r="R46" s="43"/>
      <c r="S46" s="42">
        <f t="shared" si="23"/>
        <v>43825</v>
      </c>
      <c r="T46" s="41">
        <f t="shared" si="24"/>
        <v>1</v>
      </c>
      <c r="U46" s="40">
        <f t="shared" si="25"/>
        <v>47.100000000000023</v>
      </c>
      <c r="V46" s="39"/>
      <c r="W46" s="38" t="s">
        <v>7</v>
      </c>
      <c r="X46" s="37">
        <f t="shared" si="26"/>
        <v>147.10000000000002</v>
      </c>
      <c r="Y46" s="37"/>
      <c r="Z46" s="36">
        <f t="shared" si="27"/>
        <v>47.100000000000023</v>
      </c>
      <c r="AA46" s="15">
        <f t="shared" si="28"/>
        <v>1</v>
      </c>
      <c r="AB46" s="35" t="s">
        <v>6</v>
      </c>
      <c r="AC46" s="18">
        <f t="shared" si="29"/>
        <v>4</v>
      </c>
      <c r="AD46" s="22">
        <f t="shared" si="30"/>
        <v>5</v>
      </c>
      <c r="AE46" s="36">
        <f t="shared" si="31"/>
        <v>1</v>
      </c>
      <c r="AF46" s="15">
        <f t="shared" si="32"/>
        <v>1</v>
      </c>
      <c r="AG46" s="35" t="s">
        <v>5</v>
      </c>
      <c r="AH46" s="18">
        <f t="shared" si="33"/>
        <v>43824</v>
      </c>
      <c r="AI46" s="18">
        <f t="shared" si="34"/>
        <v>43825</v>
      </c>
      <c r="AJ46" s="34">
        <f t="shared" si="35"/>
        <v>43825</v>
      </c>
      <c r="AK46" s="24"/>
      <c r="XFD46" s="1">
        <f ca="1">SUM(XFD5:XFD45)</f>
        <v>0</v>
      </c>
    </row>
    <row r="47" spans="1:40 16384:16384" ht="27.95" customHeight="1" thickBot="1" x14ac:dyDescent="0.6">
      <c r="A47" s="58">
        <v>42</v>
      </c>
      <c r="B47" s="73" t="s">
        <v>43</v>
      </c>
      <c r="C47" s="79">
        <v>95</v>
      </c>
      <c r="D47" s="78">
        <v>2689</v>
      </c>
      <c r="E47" s="77">
        <v>0</v>
      </c>
      <c r="F47" s="76">
        <v>51.2</v>
      </c>
      <c r="G47" s="66">
        <v>89</v>
      </c>
      <c r="H47" s="65">
        <v>2757</v>
      </c>
      <c r="I47" s="64">
        <v>3</v>
      </c>
      <c r="J47" s="63">
        <v>37.299999999999997</v>
      </c>
      <c r="K47" s="49">
        <f t="shared" si="18"/>
        <v>184</v>
      </c>
      <c r="L47" s="62">
        <f t="shared" si="19"/>
        <v>184</v>
      </c>
      <c r="M47" s="61">
        <f t="shared" si="20"/>
        <v>5446</v>
      </c>
      <c r="N47" s="60">
        <f t="shared" si="21"/>
        <v>3</v>
      </c>
      <c r="O47" s="59">
        <f t="shared" si="22"/>
        <v>88.5</v>
      </c>
      <c r="P47" s="58"/>
      <c r="Q47" s="58">
        <v>11</v>
      </c>
      <c r="R47" s="43"/>
      <c r="S47" s="42">
        <f t="shared" si="23"/>
        <v>5446</v>
      </c>
      <c r="T47" s="41">
        <f t="shared" si="24"/>
        <v>3</v>
      </c>
      <c r="U47" s="40">
        <f t="shared" si="25"/>
        <v>88.5</v>
      </c>
      <c r="V47" s="39"/>
      <c r="W47" s="38" t="s">
        <v>7</v>
      </c>
      <c r="X47" s="37">
        <f t="shared" si="26"/>
        <v>88.5</v>
      </c>
      <c r="Y47" s="37"/>
      <c r="Z47" s="36">
        <f t="shared" si="27"/>
        <v>88.5</v>
      </c>
      <c r="AA47" s="15">
        <f t="shared" si="28"/>
        <v>0</v>
      </c>
      <c r="AB47" s="35" t="s">
        <v>6</v>
      </c>
      <c r="AC47" s="18">
        <f t="shared" si="29"/>
        <v>3</v>
      </c>
      <c r="AD47" s="22">
        <f t="shared" si="30"/>
        <v>3</v>
      </c>
      <c r="AE47" s="36">
        <f t="shared" si="31"/>
        <v>3</v>
      </c>
      <c r="AF47" s="15">
        <f t="shared" si="32"/>
        <v>0</v>
      </c>
      <c r="AG47" s="35" t="s">
        <v>5</v>
      </c>
      <c r="AH47" s="18">
        <f t="shared" si="33"/>
        <v>5446</v>
      </c>
      <c r="AI47" s="18">
        <f t="shared" si="34"/>
        <v>5446</v>
      </c>
      <c r="AJ47" s="34">
        <f t="shared" si="35"/>
        <v>5446</v>
      </c>
      <c r="AK47" s="24"/>
      <c r="XFD47" s="1">
        <f ca="1">SUM(XFD5:XFD46)</f>
        <v>0</v>
      </c>
    </row>
    <row r="48" spans="1:40 16384:16384" ht="27.95" customHeight="1" thickBot="1" x14ac:dyDescent="0.6">
      <c r="A48" s="58">
        <v>43</v>
      </c>
      <c r="B48" s="73" t="s">
        <v>42</v>
      </c>
      <c r="C48" s="70">
        <v>4062</v>
      </c>
      <c r="D48" s="69">
        <v>183956</v>
      </c>
      <c r="E48" s="68">
        <v>2</v>
      </c>
      <c r="F48" s="67">
        <v>51.4</v>
      </c>
      <c r="G48" s="66">
        <v>997</v>
      </c>
      <c r="H48" s="65">
        <v>25020</v>
      </c>
      <c r="I48" s="64">
        <v>3</v>
      </c>
      <c r="J48" s="63">
        <v>62.7</v>
      </c>
      <c r="K48" s="49">
        <f t="shared" si="18"/>
        <v>5059</v>
      </c>
      <c r="L48" s="62">
        <f t="shared" si="19"/>
        <v>5059</v>
      </c>
      <c r="M48" s="61">
        <f t="shared" si="20"/>
        <v>208977</v>
      </c>
      <c r="N48" s="60">
        <f t="shared" si="21"/>
        <v>2</v>
      </c>
      <c r="O48" s="59">
        <f t="shared" si="22"/>
        <v>14.099999999999994</v>
      </c>
      <c r="P48" s="58"/>
      <c r="Q48" s="58">
        <v>9</v>
      </c>
      <c r="R48" s="43"/>
      <c r="S48" s="42">
        <f t="shared" si="23"/>
        <v>208977</v>
      </c>
      <c r="T48" s="41">
        <f t="shared" si="24"/>
        <v>2</v>
      </c>
      <c r="U48" s="40">
        <f t="shared" si="25"/>
        <v>14.099999999999994</v>
      </c>
      <c r="V48" s="39"/>
      <c r="W48" s="38" t="s">
        <v>7</v>
      </c>
      <c r="X48" s="37">
        <f t="shared" si="26"/>
        <v>114.1</v>
      </c>
      <c r="Y48" s="37"/>
      <c r="Z48" s="36">
        <f t="shared" si="27"/>
        <v>14.099999999999994</v>
      </c>
      <c r="AA48" s="15">
        <f t="shared" si="28"/>
        <v>1</v>
      </c>
      <c r="AB48" s="35" t="s">
        <v>6</v>
      </c>
      <c r="AC48" s="18">
        <f t="shared" si="29"/>
        <v>5</v>
      </c>
      <c r="AD48" s="22">
        <f t="shared" si="30"/>
        <v>6</v>
      </c>
      <c r="AE48" s="36">
        <f t="shared" si="31"/>
        <v>2</v>
      </c>
      <c r="AF48" s="15">
        <f t="shared" si="32"/>
        <v>1</v>
      </c>
      <c r="AG48" s="35" t="s">
        <v>5</v>
      </c>
      <c r="AH48" s="18">
        <f t="shared" si="33"/>
        <v>208976</v>
      </c>
      <c r="AI48" s="18">
        <f t="shared" si="34"/>
        <v>208977</v>
      </c>
      <c r="AJ48" s="34">
        <f t="shared" si="35"/>
        <v>208977</v>
      </c>
      <c r="AK48" s="24"/>
      <c r="XFD48" s="1">
        <f ca="1">SUM(XFD5:XFD47)</f>
        <v>0</v>
      </c>
    </row>
    <row r="49" spans="1:37 16384:16384" ht="27.95" customHeight="1" thickBot="1" x14ac:dyDescent="0.6">
      <c r="A49" s="58">
        <v>44</v>
      </c>
      <c r="B49" s="73" t="s">
        <v>41</v>
      </c>
      <c r="C49" s="70">
        <v>860</v>
      </c>
      <c r="D49" s="69">
        <v>25511</v>
      </c>
      <c r="E49" s="68">
        <v>2</v>
      </c>
      <c r="F49" s="67">
        <v>74.2</v>
      </c>
      <c r="G49" s="66">
        <v>313</v>
      </c>
      <c r="H49" s="65">
        <v>5471</v>
      </c>
      <c r="I49" s="64">
        <v>3</v>
      </c>
      <c r="J49" s="63">
        <v>10.3</v>
      </c>
      <c r="K49" s="49">
        <f t="shared" si="18"/>
        <v>1173</v>
      </c>
      <c r="L49" s="62">
        <f t="shared" si="19"/>
        <v>1173</v>
      </c>
      <c r="M49" s="61">
        <f t="shared" si="20"/>
        <v>30983</v>
      </c>
      <c r="N49" s="60">
        <f t="shared" si="21"/>
        <v>1</v>
      </c>
      <c r="O49" s="59">
        <f t="shared" si="22"/>
        <v>84.5</v>
      </c>
      <c r="P49" s="58"/>
      <c r="Q49" s="58">
        <v>9</v>
      </c>
      <c r="R49" s="43"/>
      <c r="S49" s="42">
        <f t="shared" si="23"/>
        <v>30983</v>
      </c>
      <c r="T49" s="41">
        <f t="shared" si="24"/>
        <v>1</v>
      </c>
      <c r="U49" s="40">
        <f t="shared" si="25"/>
        <v>84.5</v>
      </c>
      <c r="V49" s="39"/>
      <c r="W49" s="38" t="s">
        <v>7</v>
      </c>
      <c r="X49" s="37">
        <f t="shared" si="26"/>
        <v>84.5</v>
      </c>
      <c r="Y49" s="37"/>
      <c r="Z49" s="36">
        <f t="shared" si="27"/>
        <v>84.5</v>
      </c>
      <c r="AA49" s="15">
        <f t="shared" si="28"/>
        <v>0</v>
      </c>
      <c r="AB49" s="35" t="s">
        <v>6</v>
      </c>
      <c r="AC49" s="18">
        <f t="shared" si="29"/>
        <v>5</v>
      </c>
      <c r="AD49" s="22">
        <f t="shared" si="30"/>
        <v>5</v>
      </c>
      <c r="AE49" s="36">
        <f t="shared" si="31"/>
        <v>1</v>
      </c>
      <c r="AF49" s="15">
        <f t="shared" si="32"/>
        <v>1</v>
      </c>
      <c r="AG49" s="35" t="s">
        <v>5</v>
      </c>
      <c r="AH49" s="18">
        <f t="shared" si="33"/>
        <v>30982</v>
      </c>
      <c r="AI49" s="18">
        <f t="shared" si="34"/>
        <v>30983</v>
      </c>
      <c r="AJ49" s="34">
        <f t="shared" si="35"/>
        <v>30983</v>
      </c>
      <c r="AK49" s="24"/>
      <c r="XFD49" s="1">
        <f ca="1">SUM(XFD5:XFD48)</f>
        <v>0</v>
      </c>
    </row>
    <row r="50" spans="1:37 16384:16384" ht="27.95" customHeight="1" thickBot="1" x14ac:dyDescent="0.6">
      <c r="A50" s="58">
        <v>45</v>
      </c>
      <c r="B50" s="73" t="s">
        <v>40</v>
      </c>
      <c r="C50" s="70">
        <v>389</v>
      </c>
      <c r="D50" s="69">
        <v>11482</v>
      </c>
      <c r="E50" s="68">
        <v>0</v>
      </c>
      <c r="F50" s="67">
        <v>95.7</v>
      </c>
      <c r="G50" s="66">
        <v>283</v>
      </c>
      <c r="H50" s="65">
        <v>3295</v>
      </c>
      <c r="I50" s="64">
        <v>1</v>
      </c>
      <c r="J50" s="63">
        <v>1.33</v>
      </c>
      <c r="K50" s="49">
        <f t="shared" si="18"/>
        <v>672</v>
      </c>
      <c r="L50" s="62">
        <f t="shared" si="19"/>
        <v>672</v>
      </c>
      <c r="M50" s="61">
        <f t="shared" si="20"/>
        <v>14777</v>
      </c>
      <c r="N50" s="60">
        <f t="shared" si="21"/>
        <v>1</v>
      </c>
      <c r="O50" s="59">
        <f t="shared" si="22"/>
        <v>97.03</v>
      </c>
      <c r="P50" s="58"/>
      <c r="Q50" s="58">
        <v>6</v>
      </c>
      <c r="R50" s="43"/>
      <c r="S50" s="42">
        <f t="shared" si="23"/>
        <v>14777</v>
      </c>
      <c r="T50" s="41">
        <f t="shared" si="24"/>
        <v>1</v>
      </c>
      <c r="U50" s="40">
        <f t="shared" si="25"/>
        <v>97.03</v>
      </c>
      <c r="V50" s="39"/>
      <c r="W50" s="38" t="s">
        <v>7</v>
      </c>
      <c r="X50" s="37">
        <f t="shared" si="26"/>
        <v>97.03</v>
      </c>
      <c r="Y50" s="37"/>
      <c r="Z50" s="36">
        <f t="shared" si="27"/>
        <v>97.03</v>
      </c>
      <c r="AA50" s="15">
        <f t="shared" si="28"/>
        <v>0</v>
      </c>
      <c r="AB50" s="35" t="s">
        <v>6</v>
      </c>
      <c r="AC50" s="18">
        <f t="shared" si="29"/>
        <v>1</v>
      </c>
      <c r="AD50" s="22">
        <f t="shared" si="30"/>
        <v>1</v>
      </c>
      <c r="AE50" s="36">
        <f t="shared" si="31"/>
        <v>1</v>
      </c>
      <c r="AF50" s="15">
        <f t="shared" si="32"/>
        <v>0</v>
      </c>
      <c r="AG50" s="35" t="s">
        <v>5</v>
      </c>
      <c r="AH50" s="18">
        <f t="shared" si="33"/>
        <v>14777</v>
      </c>
      <c r="AI50" s="18">
        <f t="shared" si="34"/>
        <v>14777</v>
      </c>
      <c r="AJ50" s="34">
        <f t="shared" si="35"/>
        <v>14777</v>
      </c>
      <c r="AK50" s="24"/>
      <c r="XFD50" s="1">
        <f ca="1">SUM(XFD5:XFD49)</f>
        <v>600896</v>
      </c>
    </row>
    <row r="51" spans="1:37 16384:16384" ht="27.95" customHeight="1" thickBot="1" x14ac:dyDescent="0.6">
      <c r="A51" s="58">
        <v>46</v>
      </c>
      <c r="B51" s="73" t="s">
        <v>39</v>
      </c>
      <c r="C51" s="70">
        <v>3067</v>
      </c>
      <c r="D51" s="69">
        <v>152922</v>
      </c>
      <c r="E51" s="68">
        <v>0</v>
      </c>
      <c r="F51" s="67">
        <v>86.2</v>
      </c>
      <c r="G51" s="66">
        <v>627</v>
      </c>
      <c r="H51" s="65">
        <v>13282</v>
      </c>
      <c r="I51" s="64">
        <v>1</v>
      </c>
      <c r="J51" s="63">
        <v>8.9</v>
      </c>
      <c r="K51" s="49">
        <f t="shared" si="18"/>
        <v>3694</v>
      </c>
      <c r="L51" s="62">
        <f t="shared" si="19"/>
        <v>3694</v>
      </c>
      <c r="M51" s="61">
        <f t="shared" si="20"/>
        <v>166204</v>
      </c>
      <c r="N51" s="60">
        <f t="shared" si="21"/>
        <v>1</v>
      </c>
      <c r="O51" s="59">
        <f t="shared" si="22"/>
        <v>95.100000000000009</v>
      </c>
      <c r="P51" s="58"/>
      <c r="Q51" s="58">
        <v>8</v>
      </c>
      <c r="R51" s="43"/>
      <c r="S51" s="42">
        <f t="shared" si="23"/>
        <v>166204</v>
      </c>
      <c r="T51" s="41">
        <f t="shared" si="24"/>
        <v>1</v>
      </c>
      <c r="U51" s="40">
        <f t="shared" si="25"/>
        <v>95.100000000000009</v>
      </c>
      <c r="V51" s="39"/>
      <c r="W51" s="38" t="s">
        <v>7</v>
      </c>
      <c r="X51" s="37">
        <f t="shared" si="26"/>
        <v>95.100000000000009</v>
      </c>
      <c r="Y51" s="37"/>
      <c r="Z51" s="36">
        <f t="shared" si="27"/>
        <v>95.100000000000009</v>
      </c>
      <c r="AA51" s="15">
        <f t="shared" si="28"/>
        <v>0</v>
      </c>
      <c r="AB51" s="35" t="s">
        <v>6</v>
      </c>
      <c r="AC51" s="18">
        <f t="shared" si="29"/>
        <v>1</v>
      </c>
      <c r="AD51" s="22">
        <f t="shared" si="30"/>
        <v>1</v>
      </c>
      <c r="AE51" s="36">
        <f t="shared" si="31"/>
        <v>1</v>
      </c>
      <c r="AF51" s="15">
        <f t="shared" si="32"/>
        <v>0</v>
      </c>
      <c r="AG51" s="35" t="s">
        <v>5</v>
      </c>
      <c r="AH51" s="18">
        <f t="shared" si="33"/>
        <v>166204</v>
      </c>
      <c r="AI51" s="18">
        <f t="shared" si="34"/>
        <v>166204</v>
      </c>
      <c r="AJ51" s="34">
        <f t="shared" si="35"/>
        <v>166204</v>
      </c>
      <c r="AK51" s="24"/>
      <c r="XFD51" s="1">
        <f ca="1">SUM(XFD5:XFD50)</f>
        <v>0</v>
      </c>
    </row>
    <row r="52" spans="1:37 16384:16384" ht="27.95" customHeight="1" thickBot="1" x14ac:dyDescent="0.6">
      <c r="A52" s="58">
        <v>47</v>
      </c>
      <c r="B52" s="73" t="s">
        <v>38</v>
      </c>
      <c r="C52" s="70">
        <v>380</v>
      </c>
      <c r="D52" s="69">
        <v>16151</v>
      </c>
      <c r="E52" s="68">
        <v>3</v>
      </c>
      <c r="F52" s="67">
        <v>41.45</v>
      </c>
      <c r="G52" s="66">
        <v>355</v>
      </c>
      <c r="H52" s="65">
        <v>6341</v>
      </c>
      <c r="I52" s="64">
        <v>2</v>
      </c>
      <c r="J52" s="63">
        <v>43.02</v>
      </c>
      <c r="K52" s="49">
        <f t="shared" si="18"/>
        <v>735</v>
      </c>
      <c r="L52" s="62">
        <f t="shared" si="19"/>
        <v>735</v>
      </c>
      <c r="M52" s="61">
        <f t="shared" si="20"/>
        <v>22493</v>
      </c>
      <c r="N52" s="60">
        <f t="shared" si="21"/>
        <v>1</v>
      </c>
      <c r="O52" s="59">
        <f t="shared" si="22"/>
        <v>84.47</v>
      </c>
      <c r="P52" s="58"/>
      <c r="Q52" s="58">
        <v>12</v>
      </c>
      <c r="R52" s="43"/>
      <c r="S52" s="42">
        <f t="shared" si="23"/>
        <v>22493</v>
      </c>
      <c r="T52" s="41">
        <f t="shared" si="24"/>
        <v>1</v>
      </c>
      <c r="U52" s="40">
        <f t="shared" si="25"/>
        <v>84.47</v>
      </c>
      <c r="V52" s="39"/>
      <c r="W52" s="38" t="s">
        <v>7</v>
      </c>
      <c r="X52" s="37">
        <f t="shared" si="26"/>
        <v>84.47</v>
      </c>
      <c r="Y52" s="37"/>
      <c r="Z52" s="36">
        <f t="shared" si="27"/>
        <v>84.47</v>
      </c>
      <c r="AA52" s="15">
        <f t="shared" si="28"/>
        <v>0</v>
      </c>
      <c r="AB52" s="35" t="s">
        <v>6</v>
      </c>
      <c r="AC52" s="18">
        <f t="shared" si="29"/>
        <v>5</v>
      </c>
      <c r="AD52" s="22">
        <f t="shared" si="30"/>
        <v>5</v>
      </c>
      <c r="AE52" s="36">
        <f t="shared" si="31"/>
        <v>1</v>
      </c>
      <c r="AF52" s="15">
        <f t="shared" si="32"/>
        <v>1</v>
      </c>
      <c r="AG52" s="35" t="s">
        <v>5</v>
      </c>
      <c r="AH52" s="18">
        <f t="shared" si="33"/>
        <v>22492</v>
      </c>
      <c r="AI52" s="18">
        <f t="shared" si="34"/>
        <v>22493</v>
      </c>
      <c r="AJ52" s="34">
        <f t="shared" si="35"/>
        <v>22493</v>
      </c>
      <c r="AK52" s="24"/>
      <c r="XFD52" s="1">
        <f ca="1">SUM(XFD5:XFD51)</f>
        <v>4807168</v>
      </c>
    </row>
    <row r="53" spans="1:37 16384:16384" ht="27.95" customHeight="1" thickBot="1" x14ac:dyDescent="0.6">
      <c r="A53" s="58">
        <v>48</v>
      </c>
      <c r="B53" s="73" t="s">
        <v>37</v>
      </c>
      <c r="C53" s="70">
        <v>5439</v>
      </c>
      <c r="D53" s="69">
        <v>219855</v>
      </c>
      <c r="E53" s="68">
        <v>2</v>
      </c>
      <c r="F53" s="67">
        <v>55.7</v>
      </c>
      <c r="G53" s="66">
        <v>797</v>
      </c>
      <c r="H53" s="65">
        <v>14870</v>
      </c>
      <c r="I53" s="64">
        <v>2</v>
      </c>
      <c r="J53" s="63">
        <v>73.739999999999995</v>
      </c>
      <c r="K53" s="49">
        <f t="shared" si="18"/>
        <v>6236</v>
      </c>
      <c r="L53" s="62">
        <f t="shared" si="19"/>
        <v>6236</v>
      </c>
      <c r="M53" s="61">
        <f t="shared" si="20"/>
        <v>234726</v>
      </c>
      <c r="N53" s="60">
        <f t="shared" si="21"/>
        <v>1</v>
      </c>
      <c r="O53" s="59">
        <f t="shared" si="22"/>
        <v>29.439999999999998</v>
      </c>
      <c r="P53" s="58"/>
      <c r="Q53" s="58">
        <v>8</v>
      </c>
      <c r="R53" s="43"/>
      <c r="S53" s="42">
        <f t="shared" si="23"/>
        <v>234726</v>
      </c>
      <c r="T53" s="41">
        <f t="shared" si="24"/>
        <v>1</v>
      </c>
      <c r="U53" s="40">
        <f t="shared" si="25"/>
        <v>29.439999999999998</v>
      </c>
      <c r="V53" s="39"/>
      <c r="W53" s="38" t="s">
        <v>7</v>
      </c>
      <c r="X53" s="37">
        <f t="shared" si="26"/>
        <v>129.44</v>
      </c>
      <c r="Y53" s="37"/>
      <c r="Z53" s="36">
        <f t="shared" si="27"/>
        <v>29.439999999999998</v>
      </c>
      <c r="AA53" s="15">
        <f t="shared" si="28"/>
        <v>1</v>
      </c>
      <c r="AB53" s="35" t="s">
        <v>6</v>
      </c>
      <c r="AC53" s="18">
        <f t="shared" si="29"/>
        <v>4</v>
      </c>
      <c r="AD53" s="22">
        <f t="shared" si="30"/>
        <v>5</v>
      </c>
      <c r="AE53" s="36">
        <f t="shared" si="31"/>
        <v>1</v>
      </c>
      <c r="AF53" s="15">
        <f t="shared" si="32"/>
        <v>1</v>
      </c>
      <c r="AG53" s="35" t="s">
        <v>5</v>
      </c>
      <c r="AH53" s="18">
        <f t="shared" si="33"/>
        <v>234725</v>
      </c>
      <c r="AI53" s="18">
        <f t="shared" si="34"/>
        <v>234726</v>
      </c>
      <c r="AJ53" s="34">
        <f t="shared" si="35"/>
        <v>234726</v>
      </c>
      <c r="AK53" s="24"/>
      <c r="XFD53" s="1">
        <f ca="1">SUM(XFD5:XFD52)</f>
        <v>0</v>
      </c>
    </row>
    <row r="54" spans="1:37 16384:16384" ht="27.95" customHeight="1" thickBot="1" x14ac:dyDescent="0.6">
      <c r="A54" s="58">
        <v>49</v>
      </c>
      <c r="B54" s="73" t="s">
        <v>36</v>
      </c>
      <c r="C54" s="70">
        <v>205</v>
      </c>
      <c r="D54" s="69">
        <v>31515</v>
      </c>
      <c r="E54" s="68">
        <v>0</v>
      </c>
      <c r="F54" s="67">
        <v>6.3</v>
      </c>
      <c r="G54" s="66">
        <v>221</v>
      </c>
      <c r="H54" s="65">
        <v>5830</v>
      </c>
      <c r="I54" s="64">
        <v>2</v>
      </c>
      <c r="J54" s="63">
        <v>25.8</v>
      </c>
      <c r="K54" s="49">
        <f t="shared" si="18"/>
        <v>426</v>
      </c>
      <c r="L54" s="62">
        <f t="shared" si="19"/>
        <v>426</v>
      </c>
      <c r="M54" s="61">
        <f t="shared" si="20"/>
        <v>37345</v>
      </c>
      <c r="N54" s="60">
        <f t="shared" si="21"/>
        <v>2</v>
      </c>
      <c r="O54" s="59">
        <f t="shared" si="22"/>
        <v>32.1</v>
      </c>
      <c r="P54" s="58"/>
      <c r="Q54" s="58">
        <v>11</v>
      </c>
      <c r="R54" s="43"/>
      <c r="S54" s="42">
        <f t="shared" si="23"/>
        <v>37345</v>
      </c>
      <c r="T54" s="41">
        <f t="shared" si="24"/>
        <v>2</v>
      </c>
      <c r="U54" s="40">
        <f t="shared" si="25"/>
        <v>32.1</v>
      </c>
      <c r="V54" s="39"/>
      <c r="W54" s="38" t="s">
        <v>7</v>
      </c>
      <c r="X54" s="37">
        <f t="shared" si="26"/>
        <v>32.1</v>
      </c>
      <c r="Y54" s="37"/>
      <c r="Z54" s="36">
        <f t="shared" si="27"/>
        <v>32.1</v>
      </c>
      <c r="AA54" s="15">
        <f t="shared" si="28"/>
        <v>0</v>
      </c>
      <c r="AB54" s="35" t="s">
        <v>6</v>
      </c>
      <c r="AC54" s="18">
        <f t="shared" si="29"/>
        <v>2</v>
      </c>
      <c r="AD54" s="22">
        <f t="shared" si="30"/>
        <v>2</v>
      </c>
      <c r="AE54" s="36">
        <f t="shared" si="31"/>
        <v>2</v>
      </c>
      <c r="AF54" s="15">
        <f t="shared" si="32"/>
        <v>0</v>
      </c>
      <c r="AG54" s="35" t="s">
        <v>5</v>
      </c>
      <c r="AH54" s="18">
        <f t="shared" si="33"/>
        <v>37345</v>
      </c>
      <c r="AI54" s="18">
        <f t="shared" si="34"/>
        <v>37345</v>
      </c>
      <c r="AJ54" s="34">
        <f t="shared" si="35"/>
        <v>37345</v>
      </c>
      <c r="AK54" s="24"/>
      <c r="XFD54" s="1">
        <f ca="1">SUM(XFD5:XFD53)</f>
        <v>9389</v>
      </c>
    </row>
    <row r="55" spans="1:37 16384:16384" ht="27.95" customHeight="1" thickBot="1" x14ac:dyDescent="0.6">
      <c r="A55" s="58">
        <v>50</v>
      </c>
      <c r="B55" s="73" t="s">
        <v>35</v>
      </c>
      <c r="C55" s="70">
        <v>543</v>
      </c>
      <c r="D55" s="69">
        <v>10963</v>
      </c>
      <c r="E55" s="68">
        <v>3</v>
      </c>
      <c r="F55" s="67">
        <v>2.1</v>
      </c>
      <c r="G55" s="66">
        <v>361</v>
      </c>
      <c r="H55" s="65">
        <v>47634</v>
      </c>
      <c r="I55" s="64">
        <v>2</v>
      </c>
      <c r="J55" s="63">
        <v>87</v>
      </c>
      <c r="K55" s="49">
        <f t="shared" si="18"/>
        <v>904</v>
      </c>
      <c r="L55" s="62">
        <f t="shared" si="19"/>
        <v>904</v>
      </c>
      <c r="M55" s="61">
        <f t="shared" si="20"/>
        <v>58598</v>
      </c>
      <c r="N55" s="60">
        <f t="shared" si="21"/>
        <v>1</v>
      </c>
      <c r="O55" s="59">
        <f t="shared" si="22"/>
        <v>89.1</v>
      </c>
      <c r="P55" s="58"/>
      <c r="Q55" s="58">
        <v>2</v>
      </c>
      <c r="R55" s="43"/>
      <c r="S55" s="42">
        <f t="shared" si="23"/>
        <v>58598</v>
      </c>
      <c r="T55" s="41">
        <f t="shared" si="24"/>
        <v>1</v>
      </c>
      <c r="U55" s="40">
        <f t="shared" si="25"/>
        <v>89.1</v>
      </c>
      <c r="V55" s="39"/>
      <c r="W55" s="38" t="s">
        <v>7</v>
      </c>
      <c r="X55" s="37">
        <f t="shared" si="26"/>
        <v>89.1</v>
      </c>
      <c r="Y55" s="37"/>
      <c r="Z55" s="36">
        <f t="shared" si="27"/>
        <v>89.1</v>
      </c>
      <c r="AA55" s="15">
        <f t="shared" si="28"/>
        <v>0</v>
      </c>
      <c r="AB55" s="35" t="s">
        <v>6</v>
      </c>
      <c r="AC55" s="18">
        <f t="shared" si="29"/>
        <v>5</v>
      </c>
      <c r="AD55" s="22">
        <f t="shared" si="30"/>
        <v>5</v>
      </c>
      <c r="AE55" s="36">
        <f t="shared" si="31"/>
        <v>1</v>
      </c>
      <c r="AF55" s="15">
        <f t="shared" si="32"/>
        <v>1</v>
      </c>
      <c r="AG55" s="35" t="s">
        <v>5</v>
      </c>
      <c r="AH55" s="18">
        <f t="shared" si="33"/>
        <v>58597</v>
      </c>
      <c r="AI55" s="18">
        <f t="shared" si="34"/>
        <v>58598</v>
      </c>
      <c r="AJ55" s="34">
        <f t="shared" si="35"/>
        <v>58598</v>
      </c>
      <c r="AK55" s="24"/>
      <c r="XFD55" s="1">
        <f ca="1">SUM(XFD5:XFD54)</f>
        <v>0</v>
      </c>
    </row>
    <row r="56" spans="1:37 16384:16384" ht="27.95" customHeight="1" thickBot="1" x14ac:dyDescent="0.6">
      <c r="A56" s="58">
        <v>51</v>
      </c>
      <c r="B56" s="73" t="s">
        <v>34</v>
      </c>
      <c r="C56" s="70">
        <v>685</v>
      </c>
      <c r="D56" s="69">
        <v>20362</v>
      </c>
      <c r="E56" s="68">
        <v>3</v>
      </c>
      <c r="F56" s="67">
        <v>58.3</v>
      </c>
      <c r="G56" s="66">
        <v>310</v>
      </c>
      <c r="H56" s="65">
        <v>23586</v>
      </c>
      <c r="I56" s="64">
        <v>1</v>
      </c>
      <c r="J56" s="63">
        <v>37.700000000000003</v>
      </c>
      <c r="K56" s="49">
        <f t="shared" si="18"/>
        <v>995</v>
      </c>
      <c r="L56" s="62">
        <f t="shared" si="19"/>
        <v>995</v>
      </c>
      <c r="M56" s="61">
        <f t="shared" si="20"/>
        <v>43949</v>
      </c>
      <c r="N56" s="60">
        <f t="shared" si="21"/>
        <v>0</v>
      </c>
      <c r="O56" s="59">
        <f t="shared" si="22"/>
        <v>96</v>
      </c>
      <c r="P56" s="58"/>
      <c r="Q56" s="58">
        <v>3</v>
      </c>
      <c r="R56" s="43"/>
      <c r="S56" s="42">
        <f t="shared" si="23"/>
        <v>43949</v>
      </c>
      <c r="T56" s="41">
        <f t="shared" si="24"/>
        <v>0</v>
      </c>
      <c r="U56" s="40">
        <f t="shared" si="25"/>
        <v>96</v>
      </c>
      <c r="V56" s="39"/>
      <c r="W56" s="38" t="s">
        <v>7</v>
      </c>
      <c r="X56" s="37">
        <f t="shared" si="26"/>
        <v>96</v>
      </c>
      <c r="Y56" s="37"/>
      <c r="Z56" s="36">
        <f t="shared" si="27"/>
        <v>96</v>
      </c>
      <c r="AA56" s="15">
        <f t="shared" si="28"/>
        <v>0</v>
      </c>
      <c r="AB56" s="35" t="s">
        <v>6</v>
      </c>
      <c r="AC56" s="18">
        <f t="shared" si="29"/>
        <v>4</v>
      </c>
      <c r="AD56" s="22">
        <f t="shared" si="30"/>
        <v>4</v>
      </c>
      <c r="AE56" s="36">
        <f t="shared" si="31"/>
        <v>0</v>
      </c>
      <c r="AF56" s="15">
        <f t="shared" si="32"/>
        <v>1</v>
      </c>
      <c r="AG56" s="35" t="s">
        <v>5</v>
      </c>
      <c r="AH56" s="18">
        <f t="shared" si="33"/>
        <v>43948</v>
      </c>
      <c r="AI56" s="18">
        <f t="shared" si="34"/>
        <v>43949</v>
      </c>
      <c r="AJ56" s="34">
        <f t="shared" si="35"/>
        <v>43949</v>
      </c>
      <c r="AK56" s="24"/>
      <c r="XFD56" s="1">
        <f ca="1">SUM(XFD5:XFD55)</f>
        <v>0</v>
      </c>
    </row>
    <row r="57" spans="1:37 16384:16384" ht="27.95" customHeight="1" thickBot="1" x14ac:dyDescent="0.6">
      <c r="A57" s="58">
        <v>52</v>
      </c>
      <c r="B57" s="73" t="s">
        <v>33</v>
      </c>
      <c r="C57" s="70">
        <v>723</v>
      </c>
      <c r="D57" s="69">
        <v>69888</v>
      </c>
      <c r="E57" s="68">
        <v>2</v>
      </c>
      <c r="F57" s="67">
        <v>54.2</v>
      </c>
      <c r="G57" s="66">
        <v>207</v>
      </c>
      <c r="H57" s="65">
        <v>180891</v>
      </c>
      <c r="I57" s="64">
        <v>1</v>
      </c>
      <c r="J57" s="63">
        <v>70.900000000000006</v>
      </c>
      <c r="K57" s="49">
        <f t="shared" si="18"/>
        <v>930</v>
      </c>
      <c r="L57" s="62">
        <f t="shared" si="19"/>
        <v>930</v>
      </c>
      <c r="M57" s="61">
        <f t="shared" si="20"/>
        <v>250780</v>
      </c>
      <c r="N57" s="60">
        <f t="shared" si="21"/>
        <v>0</v>
      </c>
      <c r="O57" s="59">
        <f t="shared" si="22"/>
        <v>25.100000000000009</v>
      </c>
      <c r="P57" s="58"/>
      <c r="Q57" s="58">
        <v>1</v>
      </c>
      <c r="R57" s="43"/>
      <c r="S57" s="42">
        <f t="shared" si="23"/>
        <v>250780</v>
      </c>
      <c r="T57" s="41">
        <f t="shared" si="24"/>
        <v>0</v>
      </c>
      <c r="U57" s="40">
        <f t="shared" si="25"/>
        <v>25.100000000000009</v>
      </c>
      <c r="V57" s="39"/>
      <c r="W57" s="38" t="s">
        <v>7</v>
      </c>
      <c r="X57" s="37">
        <f t="shared" si="26"/>
        <v>125.10000000000001</v>
      </c>
      <c r="Y57" s="37"/>
      <c r="Z57" s="36">
        <f t="shared" si="27"/>
        <v>25.100000000000009</v>
      </c>
      <c r="AA57" s="15">
        <f t="shared" si="28"/>
        <v>1</v>
      </c>
      <c r="AB57" s="35" t="s">
        <v>6</v>
      </c>
      <c r="AC57" s="18">
        <f t="shared" si="29"/>
        <v>3</v>
      </c>
      <c r="AD57" s="22">
        <f t="shared" si="30"/>
        <v>4</v>
      </c>
      <c r="AE57" s="36">
        <f t="shared" si="31"/>
        <v>0</v>
      </c>
      <c r="AF57" s="15">
        <f t="shared" si="32"/>
        <v>1</v>
      </c>
      <c r="AG57" s="35" t="s">
        <v>5</v>
      </c>
      <c r="AH57" s="18">
        <f t="shared" si="33"/>
        <v>250779</v>
      </c>
      <c r="AI57" s="18">
        <f t="shared" si="34"/>
        <v>250780</v>
      </c>
      <c r="AJ57" s="34">
        <f t="shared" si="35"/>
        <v>250780</v>
      </c>
      <c r="AK57" s="24"/>
      <c r="XFD57" s="1">
        <f ca="1">SUM(XFD5:XFD56)</f>
        <v>0</v>
      </c>
    </row>
    <row r="58" spans="1:37 16384:16384" ht="27.95" customHeight="1" thickBot="1" x14ac:dyDescent="0.6">
      <c r="A58" s="58">
        <v>53</v>
      </c>
      <c r="B58" s="73" t="s">
        <v>32</v>
      </c>
      <c r="C58" s="70">
        <v>2135</v>
      </c>
      <c r="D58" s="69">
        <v>41496</v>
      </c>
      <c r="E58" s="68">
        <v>0</v>
      </c>
      <c r="F58" s="67">
        <v>47.6</v>
      </c>
      <c r="G58" s="66">
        <v>564</v>
      </c>
      <c r="H58" s="65">
        <v>38966</v>
      </c>
      <c r="I58" s="64">
        <v>3</v>
      </c>
      <c r="J58" s="63">
        <v>48.3</v>
      </c>
      <c r="K58" s="49">
        <f t="shared" si="18"/>
        <v>2699</v>
      </c>
      <c r="L58" s="62">
        <f t="shared" si="19"/>
        <v>2699</v>
      </c>
      <c r="M58" s="61">
        <f t="shared" si="20"/>
        <v>80462</v>
      </c>
      <c r="N58" s="60">
        <f t="shared" si="21"/>
        <v>3</v>
      </c>
      <c r="O58" s="59">
        <f t="shared" si="22"/>
        <v>95.9</v>
      </c>
      <c r="P58" s="58"/>
      <c r="Q58" s="58">
        <v>6</v>
      </c>
      <c r="R58" s="43"/>
      <c r="S58" s="42">
        <f t="shared" si="23"/>
        <v>80462</v>
      </c>
      <c r="T58" s="41">
        <f t="shared" si="24"/>
        <v>3</v>
      </c>
      <c r="U58" s="40">
        <f t="shared" si="25"/>
        <v>95.9</v>
      </c>
      <c r="V58" s="39"/>
      <c r="W58" s="38" t="s">
        <v>7</v>
      </c>
      <c r="X58" s="37">
        <f t="shared" si="26"/>
        <v>95.9</v>
      </c>
      <c r="Y58" s="37"/>
      <c r="Z58" s="36">
        <f t="shared" si="27"/>
        <v>95.9</v>
      </c>
      <c r="AA58" s="15">
        <f t="shared" si="28"/>
        <v>0</v>
      </c>
      <c r="AB58" s="35" t="s">
        <v>6</v>
      </c>
      <c r="AC58" s="18">
        <f t="shared" si="29"/>
        <v>3</v>
      </c>
      <c r="AD58" s="22">
        <f t="shared" si="30"/>
        <v>3</v>
      </c>
      <c r="AE58" s="36">
        <f t="shared" si="31"/>
        <v>3</v>
      </c>
      <c r="AF58" s="15">
        <f t="shared" si="32"/>
        <v>0</v>
      </c>
      <c r="AG58" s="35" t="s">
        <v>5</v>
      </c>
      <c r="AH58" s="18">
        <f t="shared" si="33"/>
        <v>80462</v>
      </c>
      <c r="AI58" s="18">
        <f t="shared" si="34"/>
        <v>80462</v>
      </c>
      <c r="AJ58" s="34">
        <f t="shared" si="35"/>
        <v>80462</v>
      </c>
      <c r="AK58" s="24"/>
      <c r="XFD58" s="1">
        <f ca="1">SUM(XFD5:XFD57)</f>
        <v>0</v>
      </c>
    </row>
    <row r="59" spans="1:37 16384:16384" ht="27.95" customHeight="1" thickBot="1" x14ac:dyDescent="0.6">
      <c r="A59" s="75">
        <v>54</v>
      </c>
      <c r="B59" s="74" t="s">
        <v>31</v>
      </c>
      <c r="C59" s="70">
        <v>1522</v>
      </c>
      <c r="D59" s="69">
        <v>15114</v>
      </c>
      <c r="E59" s="68">
        <v>0</v>
      </c>
      <c r="F59" s="67">
        <v>46.4</v>
      </c>
      <c r="G59" s="66">
        <v>436</v>
      </c>
      <c r="H59" s="65">
        <v>3765</v>
      </c>
      <c r="I59" s="64">
        <v>1</v>
      </c>
      <c r="J59" s="63">
        <v>12.8</v>
      </c>
      <c r="K59" s="49">
        <f t="shared" si="18"/>
        <v>1958</v>
      </c>
      <c r="L59" s="62">
        <f t="shared" si="19"/>
        <v>1958</v>
      </c>
      <c r="M59" s="61">
        <f t="shared" si="20"/>
        <v>18879</v>
      </c>
      <c r="N59" s="60">
        <f t="shared" si="21"/>
        <v>1</v>
      </c>
      <c r="O59" s="59">
        <f t="shared" si="22"/>
        <v>59.2</v>
      </c>
      <c r="P59" s="58"/>
      <c r="Q59" s="58">
        <v>6</v>
      </c>
      <c r="R59" s="43"/>
      <c r="S59" s="42">
        <f t="shared" si="23"/>
        <v>18879</v>
      </c>
      <c r="T59" s="41">
        <f t="shared" si="24"/>
        <v>1</v>
      </c>
      <c r="U59" s="40">
        <f t="shared" si="25"/>
        <v>59.2</v>
      </c>
      <c r="V59" s="39"/>
      <c r="W59" s="38" t="s">
        <v>7</v>
      </c>
      <c r="X59" s="37">
        <f t="shared" si="26"/>
        <v>59.2</v>
      </c>
      <c r="Y59" s="37"/>
      <c r="Z59" s="36">
        <f t="shared" si="27"/>
        <v>59.2</v>
      </c>
      <c r="AA59" s="15">
        <f t="shared" si="28"/>
        <v>0</v>
      </c>
      <c r="AB59" s="35" t="s">
        <v>6</v>
      </c>
      <c r="AC59" s="18">
        <f t="shared" si="29"/>
        <v>1</v>
      </c>
      <c r="AD59" s="22">
        <f t="shared" si="30"/>
        <v>1</v>
      </c>
      <c r="AE59" s="36">
        <f t="shared" si="31"/>
        <v>1</v>
      </c>
      <c r="AF59" s="15">
        <f t="shared" si="32"/>
        <v>0</v>
      </c>
      <c r="AG59" s="35" t="s">
        <v>5</v>
      </c>
      <c r="AH59" s="18">
        <f t="shared" si="33"/>
        <v>18879</v>
      </c>
      <c r="AI59" s="18">
        <f t="shared" si="34"/>
        <v>18879</v>
      </c>
      <c r="AJ59" s="34">
        <f t="shared" si="35"/>
        <v>18879</v>
      </c>
      <c r="AK59" s="24"/>
      <c r="XFD59" s="1">
        <f ca="1">SUM(XFD5:XFD58)</f>
        <v>0</v>
      </c>
    </row>
    <row r="60" spans="1:37 16384:16384" ht="27.95" customHeight="1" thickBot="1" x14ac:dyDescent="0.6">
      <c r="A60" s="58">
        <v>55</v>
      </c>
      <c r="B60" s="73" t="s">
        <v>30</v>
      </c>
      <c r="C60" s="70">
        <v>1611</v>
      </c>
      <c r="D60" s="69">
        <v>68919</v>
      </c>
      <c r="E60" s="68">
        <v>1</v>
      </c>
      <c r="F60" s="67">
        <v>71.650000000000006</v>
      </c>
      <c r="G60" s="66">
        <v>468</v>
      </c>
      <c r="H60" s="65">
        <v>12342</v>
      </c>
      <c r="I60" s="64">
        <v>0</v>
      </c>
      <c r="J60" s="63">
        <v>95.6</v>
      </c>
      <c r="K60" s="49">
        <f t="shared" si="18"/>
        <v>2079</v>
      </c>
      <c r="L60" s="62">
        <f t="shared" si="19"/>
        <v>2079</v>
      </c>
      <c r="M60" s="61">
        <f t="shared" si="20"/>
        <v>81261</v>
      </c>
      <c r="N60" s="60">
        <f t="shared" si="21"/>
        <v>2</v>
      </c>
      <c r="O60" s="59">
        <f t="shared" si="22"/>
        <v>67.25</v>
      </c>
      <c r="P60" s="58"/>
      <c r="Q60" s="58">
        <v>10</v>
      </c>
      <c r="R60" s="43"/>
      <c r="S60" s="42">
        <f t="shared" si="23"/>
        <v>81261</v>
      </c>
      <c r="T60" s="41">
        <f t="shared" si="24"/>
        <v>2</v>
      </c>
      <c r="U60" s="40">
        <f t="shared" si="25"/>
        <v>67.25</v>
      </c>
      <c r="V60" s="39"/>
      <c r="W60" s="38" t="s">
        <v>7</v>
      </c>
      <c r="X60" s="37">
        <f t="shared" si="26"/>
        <v>167.25</v>
      </c>
      <c r="Y60" s="37"/>
      <c r="Z60" s="36">
        <f t="shared" si="27"/>
        <v>67.25</v>
      </c>
      <c r="AA60" s="15">
        <f t="shared" si="28"/>
        <v>1</v>
      </c>
      <c r="AB60" s="35" t="s">
        <v>6</v>
      </c>
      <c r="AC60" s="18">
        <f t="shared" si="29"/>
        <v>1</v>
      </c>
      <c r="AD60" s="22">
        <f t="shared" si="30"/>
        <v>2</v>
      </c>
      <c r="AE60" s="36">
        <f t="shared" si="31"/>
        <v>2</v>
      </c>
      <c r="AF60" s="15">
        <f t="shared" si="32"/>
        <v>0</v>
      </c>
      <c r="AG60" s="35" t="s">
        <v>5</v>
      </c>
      <c r="AH60" s="18">
        <f t="shared" si="33"/>
        <v>81261</v>
      </c>
      <c r="AI60" s="18">
        <f t="shared" si="34"/>
        <v>81261</v>
      </c>
      <c r="AJ60" s="34">
        <f t="shared" si="35"/>
        <v>81261</v>
      </c>
      <c r="AK60" s="24"/>
      <c r="XFD60" s="1">
        <f ca="1">SUM(XFD5:XFD59)</f>
        <v>0</v>
      </c>
    </row>
    <row r="61" spans="1:37 16384:16384" ht="27.95" customHeight="1" thickBot="1" x14ac:dyDescent="0.6">
      <c r="A61" s="58">
        <v>56</v>
      </c>
      <c r="B61" s="73" t="s">
        <v>29</v>
      </c>
      <c r="C61" s="70">
        <v>6037</v>
      </c>
      <c r="D61" s="69">
        <v>249015</v>
      </c>
      <c r="E61" s="68">
        <v>1</v>
      </c>
      <c r="F61" s="67">
        <v>37</v>
      </c>
      <c r="G61" s="66">
        <v>1002</v>
      </c>
      <c r="H61" s="65">
        <v>25659</v>
      </c>
      <c r="I61" s="64">
        <v>3</v>
      </c>
      <c r="J61" s="63">
        <v>54.63</v>
      </c>
      <c r="K61" s="49">
        <f t="shared" si="18"/>
        <v>7039</v>
      </c>
      <c r="L61" s="62">
        <f t="shared" si="19"/>
        <v>7039</v>
      </c>
      <c r="M61" s="61">
        <f t="shared" si="20"/>
        <v>274675</v>
      </c>
      <c r="N61" s="60">
        <f t="shared" si="21"/>
        <v>0</v>
      </c>
      <c r="O61" s="59">
        <f t="shared" si="22"/>
        <v>91.63</v>
      </c>
      <c r="P61" s="58"/>
      <c r="Q61" s="58">
        <v>8</v>
      </c>
      <c r="R61" s="43"/>
      <c r="S61" s="42">
        <f t="shared" si="23"/>
        <v>274675</v>
      </c>
      <c r="T61" s="41">
        <f t="shared" si="24"/>
        <v>0</v>
      </c>
      <c r="U61" s="40">
        <f t="shared" si="25"/>
        <v>91.63</v>
      </c>
      <c r="V61" s="39"/>
      <c r="W61" s="38" t="s">
        <v>7</v>
      </c>
      <c r="X61" s="37">
        <f t="shared" si="26"/>
        <v>91.63</v>
      </c>
      <c r="Y61" s="37"/>
      <c r="Z61" s="36">
        <f t="shared" si="27"/>
        <v>91.63</v>
      </c>
      <c r="AA61" s="15">
        <f t="shared" si="28"/>
        <v>0</v>
      </c>
      <c r="AB61" s="35" t="s">
        <v>6</v>
      </c>
      <c r="AC61" s="18">
        <f t="shared" si="29"/>
        <v>4</v>
      </c>
      <c r="AD61" s="22">
        <f t="shared" si="30"/>
        <v>4</v>
      </c>
      <c r="AE61" s="36">
        <f t="shared" si="31"/>
        <v>0</v>
      </c>
      <c r="AF61" s="15">
        <f t="shared" si="32"/>
        <v>1</v>
      </c>
      <c r="AG61" s="35" t="s">
        <v>5</v>
      </c>
      <c r="AH61" s="18">
        <f t="shared" si="33"/>
        <v>274674</v>
      </c>
      <c r="AI61" s="18">
        <f t="shared" si="34"/>
        <v>274675</v>
      </c>
      <c r="AJ61" s="34">
        <f t="shared" si="35"/>
        <v>274675</v>
      </c>
      <c r="AK61" s="24"/>
      <c r="XFD61" s="1">
        <f ca="1">SUM(XFD5:XFD60)</f>
        <v>0</v>
      </c>
    </row>
    <row r="62" spans="1:37 16384:16384" ht="27.95" customHeight="1" thickBot="1" x14ac:dyDescent="0.6">
      <c r="A62" s="58">
        <v>57</v>
      </c>
      <c r="B62" s="73" t="s">
        <v>28</v>
      </c>
      <c r="C62" s="70">
        <v>4369</v>
      </c>
      <c r="D62" s="69">
        <v>228395</v>
      </c>
      <c r="E62" s="68">
        <v>0</v>
      </c>
      <c r="F62" s="67">
        <v>31.8</v>
      </c>
      <c r="G62" s="66">
        <v>569</v>
      </c>
      <c r="H62" s="65">
        <v>27606</v>
      </c>
      <c r="I62" s="64">
        <v>0</v>
      </c>
      <c r="J62" s="63">
        <v>74.05</v>
      </c>
      <c r="K62" s="49">
        <f t="shared" si="18"/>
        <v>4938</v>
      </c>
      <c r="L62" s="62">
        <f t="shared" si="19"/>
        <v>4938</v>
      </c>
      <c r="M62" s="61">
        <f t="shared" si="20"/>
        <v>256001</v>
      </c>
      <c r="N62" s="60">
        <f t="shared" si="21"/>
        <v>1</v>
      </c>
      <c r="O62" s="59">
        <f t="shared" si="22"/>
        <v>5.8499999999999943</v>
      </c>
      <c r="P62" s="58"/>
      <c r="Q62" s="58">
        <v>10</v>
      </c>
      <c r="R62" s="43"/>
      <c r="S62" s="42">
        <f t="shared" si="23"/>
        <v>256001</v>
      </c>
      <c r="T62" s="41">
        <f t="shared" si="24"/>
        <v>1</v>
      </c>
      <c r="U62" s="40">
        <f t="shared" si="25"/>
        <v>5.8499999999999943</v>
      </c>
      <c r="V62" s="39"/>
      <c r="W62" s="38" t="s">
        <v>7</v>
      </c>
      <c r="X62" s="37">
        <f t="shared" si="26"/>
        <v>105.85</v>
      </c>
      <c r="Y62" s="37"/>
      <c r="Z62" s="36">
        <f t="shared" si="27"/>
        <v>5.8499999999999943</v>
      </c>
      <c r="AA62" s="15">
        <f t="shared" si="28"/>
        <v>1</v>
      </c>
      <c r="AB62" s="35" t="s">
        <v>6</v>
      </c>
      <c r="AC62" s="18">
        <f t="shared" si="29"/>
        <v>0</v>
      </c>
      <c r="AD62" s="22">
        <f t="shared" si="30"/>
        <v>1</v>
      </c>
      <c r="AE62" s="36">
        <f t="shared" si="31"/>
        <v>1</v>
      </c>
      <c r="AF62" s="15">
        <f t="shared" si="32"/>
        <v>0</v>
      </c>
      <c r="AG62" s="35" t="s">
        <v>5</v>
      </c>
      <c r="AH62" s="18">
        <f t="shared" si="33"/>
        <v>256001</v>
      </c>
      <c r="AI62" s="18">
        <f t="shared" si="34"/>
        <v>256001</v>
      </c>
      <c r="AJ62" s="34">
        <f t="shared" si="35"/>
        <v>256001</v>
      </c>
      <c r="AK62" s="24"/>
      <c r="XFD62" s="1">
        <f ca="1">SUM(XFD5:XFD61)</f>
        <v>0</v>
      </c>
    </row>
    <row r="63" spans="1:37 16384:16384" ht="27.95" customHeight="1" thickBot="1" x14ac:dyDescent="0.6">
      <c r="A63" s="58">
        <v>58</v>
      </c>
      <c r="B63" s="73" t="s">
        <v>27</v>
      </c>
      <c r="C63" s="70">
        <v>1430</v>
      </c>
      <c r="D63" s="69">
        <v>175153</v>
      </c>
      <c r="E63" s="68">
        <v>2</v>
      </c>
      <c r="F63" s="67">
        <v>42.2</v>
      </c>
      <c r="G63" s="66">
        <v>659</v>
      </c>
      <c r="H63" s="65">
        <v>30687</v>
      </c>
      <c r="I63" s="64">
        <v>2</v>
      </c>
      <c r="J63" s="63">
        <v>7.5</v>
      </c>
      <c r="K63" s="49">
        <f t="shared" si="18"/>
        <v>2089</v>
      </c>
      <c r="L63" s="62">
        <f t="shared" si="19"/>
        <v>2089</v>
      </c>
      <c r="M63" s="61">
        <f t="shared" si="20"/>
        <v>205841</v>
      </c>
      <c r="N63" s="60">
        <f t="shared" si="21"/>
        <v>0</v>
      </c>
      <c r="O63" s="59">
        <f t="shared" si="22"/>
        <v>49.7</v>
      </c>
      <c r="P63" s="72"/>
      <c r="Q63" s="72">
        <v>12</v>
      </c>
      <c r="R63" s="43"/>
      <c r="S63" s="42">
        <f t="shared" si="23"/>
        <v>205841</v>
      </c>
      <c r="T63" s="41">
        <f t="shared" si="24"/>
        <v>0</v>
      </c>
      <c r="U63" s="40">
        <f t="shared" si="25"/>
        <v>49.7</v>
      </c>
      <c r="V63" s="39"/>
      <c r="W63" s="38" t="s">
        <v>7</v>
      </c>
      <c r="X63" s="37">
        <f t="shared" si="26"/>
        <v>49.7</v>
      </c>
      <c r="Y63" s="37"/>
      <c r="Z63" s="36">
        <f t="shared" si="27"/>
        <v>49.7</v>
      </c>
      <c r="AA63" s="15">
        <f t="shared" si="28"/>
        <v>0</v>
      </c>
      <c r="AB63" s="35" t="s">
        <v>6</v>
      </c>
      <c r="AC63" s="18">
        <f t="shared" si="29"/>
        <v>4</v>
      </c>
      <c r="AD63" s="22">
        <f t="shared" si="30"/>
        <v>4</v>
      </c>
      <c r="AE63" s="36">
        <f t="shared" si="31"/>
        <v>0</v>
      </c>
      <c r="AF63" s="15">
        <f t="shared" si="32"/>
        <v>1</v>
      </c>
      <c r="AG63" s="35" t="s">
        <v>5</v>
      </c>
      <c r="AH63" s="18">
        <f t="shared" si="33"/>
        <v>205840</v>
      </c>
      <c r="AI63" s="18">
        <f t="shared" si="34"/>
        <v>205841</v>
      </c>
      <c r="AJ63" s="34">
        <f t="shared" si="35"/>
        <v>205841</v>
      </c>
      <c r="AK63" s="24"/>
      <c r="XFD63" s="1">
        <f ca="1">SUM(XFD5:XFD62)</f>
        <v>0</v>
      </c>
    </row>
    <row r="64" spans="1:37 16384:16384" ht="27.95" customHeight="1" thickBot="1" x14ac:dyDescent="0.6">
      <c r="A64" s="58">
        <v>59</v>
      </c>
      <c r="B64" s="73" t="s">
        <v>26</v>
      </c>
      <c r="C64" s="70">
        <v>252</v>
      </c>
      <c r="D64" s="69">
        <v>24563</v>
      </c>
      <c r="E64" s="68">
        <v>3</v>
      </c>
      <c r="F64" s="67">
        <v>52.4</v>
      </c>
      <c r="G64" s="66">
        <v>279</v>
      </c>
      <c r="H64" s="65">
        <v>5329</v>
      </c>
      <c r="I64" s="64">
        <v>1</v>
      </c>
      <c r="J64" s="63">
        <v>97.9</v>
      </c>
      <c r="K64" s="49">
        <f t="shared" si="18"/>
        <v>531</v>
      </c>
      <c r="L64" s="62">
        <f t="shared" si="19"/>
        <v>531</v>
      </c>
      <c r="M64" s="61">
        <f t="shared" si="20"/>
        <v>29893</v>
      </c>
      <c r="N64" s="60">
        <f t="shared" si="21"/>
        <v>1</v>
      </c>
      <c r="O64" s="59">
        <f t="shared" si="22"/>
        <v>50.300000000000011</v>
      </c>
      <c r="P64" s="58"/>
      <c r="Q64" s="58">
        <v>12</v>
      </c>
      <c r="R64" s="43"/>
      <c r="S64" s="42">
        <f t="shared" si="23"/>
        <v>29893</v>
      </c>
      <c r="T64" s="41">
        <f t="shared" si="24"/>
        <v>1</v>
      </c>
      <c r="U64" s="40">
        <f t="shared" si="25"/>
        <v>50.300000000000011</v>
      </c>
      <c r="V64" s="39"/>
      <c r="W64" s="38" t="s">
        <v>7</v>
      </c>
      <c r="X64" s="37">
        <f t="shared" si="26"/>
        <v>150.30000000000001</v>
      </c>
      <c r="Y64" s="37"/>
      <c r="Z64" s="36">
        <f t="shared" si="27"/>
        <v>50.300000000000011</v>
      </c>
      <c r="AA64" s="15">
        <f t="shared" si="28"/>
        <v>1</v>
      </c>
      <c r="AB64" s="35" t="s">
        <v>6</v>
      </c>
      <c r="AC64" s="18">
        <f t="shared" si="29"/>
        <v>4</v>
      </c>
      <c r="AD64" s="22">
        <f t="shared" si="30"/>
        <v>5</v>
      </c>
      <c r="AE64" s="36">
        <f t="shared" si="31"/>
        <v>1</v>
      </c>
      <c r="AF64" s="15">
        <f t="shared" si="32"/>
        <v>1</v>
      </c>
      <c r="AG64" s="35" t="s">
        <v>5</v>
      </c>
      <c r="AH64" s="18">
        <f t="shared" si="33"/>
        <v>29892</v>
      </c>
      <c r="AI64" s="18">
        <f t="shared" si="34"/>
        <v>29893</v>
      </c>
      <c r="AJ64" s="34">
        <f t="shared" si="35"/>
        <v>29893</v>
      </c>
      <c r="AK64" s="24"/>
      <c r="XFD64" s="1">
        <f ca="1">SUM(XFD5:XFD63)</f>
        <v>37556</v>
      </c>
    </row>
    <row r="65" spans="1:37 16384:16384" ht="27.95" customHeight="1" thickBot="1" x14ac:dyDescent="0.6">
      <c r="A65" s="58">
        <v>60</v>
      </c>
      <c r="B65" s="73" t="s">
        <v>25</v>
      </c>
      <c r="C65" s="70">
        <v>9</v>
      </c>
      <c r="D65" s="69">
        <v>358</v>
      </c>
      <c r="E65" s="68">
        <v>2</v>
      </c>
      <c r="F65" s="67">
        <v>67.2</v>
      </c>
      <c r="G65" s="66">
        <v>92</v>
      </c>
      <c r="H65" s="65">
        <v>12686</v>
      </c>
      <c r="I65" s="64">
        <v>1</v>
      </c>
      <c r="J65" s="63">
        <v>98.4</v>
      </c>
      <c r="K65" s="49">
        <f t="shared" si="18"/>
        <v>101</v>
      </c>
      <c r="L65" s="62">
        <f t="shared" si="19"/>
        <v>101</v>
      </c>
      <c r="M65" s="61">
        <f t="shared" si="20"/>
        <v>13045</v>
      </c>
      <c r="N65" s="60">
        <f t="shared" si="21"/>
        <v>0</v>
      </c>
      <c r="O65" s="59">
        <f t="shared" si="22"/>
        <v>65.600000000000023</v>
      </c>
      <c r="P65" s="58"/>
      <c r="Q65" s="58">
        <v>2</v>
      </c>
      <c r="R65" s="43"/>
      <c r="S65" s="42">
        <f t="shared" si="23"/>
        <v>13045</v>
      </c>
      <c r="T65" s="41">
        <f t="shared" si="24"/>
        <v>0</v>
      </c>
      <c r="U65" s="40">
        <f t="shared" si="25"/>
        <v>65.600000000000023</v>
      </c>
      <c r="V65" s="39"/>
      <c r="W65" s="38" t="s">
        <v>7</v>
      </c>
      <c r="X65" s="37">
        <f t="shared" si="26"/>
        <v>165.60000000000002</v>
      </c>
      <c r="Y65" s="37"/>
      <c r="Z65" s="36">
        <f t="shared" si="27"/>
        <v>65.600000000000023</v>
      </c>
      <c r="AA65" s="15">
        <f t="shared" si="28"/>
        <v>1</v>
      </c>
      <c r="AB65" s="35" t="s">
        <v>6</v>
      </c>
      <c r="AC65" s="18">
        <f t="shared" si="29"/>
        <v>3</v>
      </c>
      <c r="AD65" s="22">
        <f t="shared" si="30"/>
        <v>4</v>
      </c>
      <c r="AE65" s="36">
        <f t="shared" si="31"/>
        <v>0</v>
      </c>
      <c r="AF65" s="15">
        <f t="shared" si="32"/>
        <v>1</v>
      </c>
      <c r="AG65" s="35" t="s">
        <v>5</v>
      </c>
      <c r="AH65" s="18">
        <f t="shared" si="33"/>
        <v>13044</v>
      </c>
      <c r="AI65" s="18">
        <f t="shared" si="34"/>
        <v>13045</v>
      </c>
      <c r="AJ65" s="34">
        <f t="shared" si="35"/>
        <v>13045</v>
      </c>
      <c r="AK65" s="24"/>
      <c r="XFD65" s="1">
        <f ca="1">SUM(XFD5:XFD64)</f>
        <v>0</v>
      </c>
    </row>
    <row r="66" spans="1:37 16384:16384" ht="27.95" customHeight="1" thickBot="1" x14ac:dyDescent="0.6">
      <c r="A66" s="58">
        <v>61</v>
      </c>
      <c r="B66" s="73" t="s">
        <v>24</v>
      </c>
      <c r="C66" s="70">
        <v>14</v>
      </c>
      <c r="D66" s="69">
        <v>6422</v>
      </c>
      <c r="E66" s="68">
        <v>1</v>
      </c>
      <c r="F66" s="67">
        <v>40.9</v>
      </c>
      <c r="G66" s="66">
        <v>26</v>
      </c>
      <c r="H66" s="65">
        <v>435</v>
      </c>
      <c r="I66" s="64">
        <v>3</v>
      </c>
      <c r="J66" s="63">
        <v>50.4</v>
      </c>
      <c r="K66" s="49">
        <f t="shared" si="18"/>
        <v>40</v>
      </c>
      <c r="L66" s="62">
        <f t="shared" si="19"/>
        <v>40</v>
      </c>
      <c r="M66" s="61">
        <f t="shared" si="20"/>
        <v>6858</v>
      </c>
      <c r="N66" s="60">
        <f t="shared" si="21"/>
        <v>0</v>
      </c>
      <c r="O66" s="59">
        <f t="shared" si="22"/>
        <v>91.3</v>
      </c>
      <c r="P66" s="58"/>
      <c r="Q66" s="58">
        <v>3</v>
      </c>
      <c r="R66" s="43"/>
      <c r="S66" s="42">
        <f t="shared" si="23"/>
        <v>6858</v>
      </c>
      <c r="T66" s="41">
        <f t="shared" si="24"/>
        <v>0</v>
      </c>
      <c r="U66" s="40">
        <f t="shared" si="25"/>
        <v>91.3</v>
      </c>
      <c r="V66" s="39"/>
      <c r="W66" s="38" t="s">
        <v>7</v>
      </c>
      <c r="X66" s="37">
        <f t="shared" si="26"/>
        <v>91.3</v>
      </c>
      <c r="Y66" s="37"/>
      <c r="Z66" s="36">
        <f t="shared" si="27"/>
        <v>91.3</v>
      </c>
      <c r="AA66" s="15">
        <f t="shared" si="28"/>
        <v>0</v>
      </c>
      <c r="AB66" s="35" t="s">
        <v>6</v>
      </c>
      <c r="AC66" s="18">
        <f t="shared" si="29"/>
        <v>4</v>
      </c>
      <c r="AD66" s="22">
        <f t="shared" si="30"/>
        <v>4</v>
      </c>
      <c r="AE66" s="36">
        <f t="shared" si="31"/>
        <v>0</v>
      </c>
      <c r="AF66" s="15">
        <f t="shared" si="32"/>
        <v>1</v>
      </c>
      <c r="AG66" s="35" t="s">
        <v>5</v>
      </c>
      <c r="AH66" s="18">
        <f t="shared" si="33"/>
        <v>6857</v>
      </c>
      <c r="AI66" s="18">
        <f t="shared" si="34"/>
        <v>6858</v>
      </c>
      <c r="AJ66" s="34">
        <f t="shared" si="35"/>
        <v>6858</v>
      </c>
      <c r="AK66" s="24"/>
      <c r="XFD66" s="1">
        <f ca="1">SUM(XFD5:XFD65)</f>
        <v>0</v>
      </c>
    </row>
    <row r="67" spans="1:37 16384:16384" ht="27.95" customHeight="1" thickBot="1" x14ac:dyDescent="0.6">
      <c r="A67" s="58">
        <v>62</v>
      </c>
      <c r="B67" s="73" t="s">
        <v>23</v>
      </c>
      <c r="C67" s="70">
        <v>29</v>
      </c>
      <c r="D67" s="69">
        <v>400</v>
      </c>
      <c r="E67" s="68">
        <v>0</v>
      </c>
      <c r="F67" s="67">
        <v>91.3</v>
      </c>
      <c r="G67" s="66">
        <v>25</v>
      </c>
      <c r="H67" s="65">
        <v>792</v>
      </c>
      <c r="I67" s="64">
        <v>2</v>
      </c>
      <c r="J67" s="63">
        <v>58.1</v>
      </c>
      <c r="K67" s="49">
        <f t="shared" si="18"/>
        <v>54</v>
      </c>
      <c r="L67" s="62">
        <f t="shared" si="19"/>
        <v>54</v>
      </c>
      <c r="M67" s="61">
        <f t="shared" si="20"/>
        <v>1192</v>
      </c>
      <c r="N67" s="60">
        <f t="shared" si="21"/>
        <v>3</v>
      </c>
      <c r="O67" s="59">
        <f t="shared" si="22"/>
        <v>49.400000000000006</v>
      </c>
      <c r="P67" s="58"/>
      <c r="Q67" s="58">
        <v>3</v>
      </c>
      <c r="R67" s="43"/>
      <c r="S67" s="42">
        <f t="shared" si="23"/>
        <v>1192</v>
      </c>
      <c r="T67" s="41">
        <f t="shared" si="24"/>
        <v>3</v>
      </c>
      <c r="U67" s="40">
        <f t="shared" si="25"/>
        <v>49.400000000000006</v>
      </c>
      <c r="V67" s="39"/>
      <c r="W67" s="38" t="s">
        <v>7</v>
      </c>
      <c r="X67" s="37">
        <f t="shared" si="26"/>
        <v>149.4</v>
      </c>
      <c r="Y67" s="37"/>
      <c r="Z67" s="36">
        <f t="shared" si="27"/>
        <v>49.400000000000006</v>
      </c>
      <c r="AA67" s="15">
        <f t="shared" si="28"/>
        <v>1</v>
      </c>
      <c r="AB67" s="35" t="s">
        <v>6</v>
      </c>
      <c r="AC67" s="18">
        <f t="shared" si="29"/>
        <v>2</v>
      </c>
      <c r="AD67" s="22">
        <f t="shared" si="30"/>
        <v>3</v>
      </c>
      <c r="AE67" s="36">
        <f t="shared" si="31"/>
        <v>3</v>
      </c>
      <c r="AF67" s="15">
        <f t="shared" si="32"/>
        <v>0</v>
      </c>
      <c r="AG67" s="35" t="s">
        <v>5</v>
      </c>
      <c r="AH67" s="18">
        <f t="shared" si="33"/>
        <v>1192</v>
      </c>
      <c r="AI67" s="18">
        <f t="shared" si="34"/>
        <v>1192</v>
      </c>
      <c r="AJ67" s="34">
        <f t="shared" si="35"/>
        <v>1192</v>
      </c>
      <c r="AK67" s="24"/>
      <c r="XFD67" s="1">
        <f ca="1">SUM(XFD5:XFD66)</f>
        <v>0</v>
      </c>
    </row>
    <row r="68" spans="1:37 16384:16384" ht="27.95" customHeight="1" thickBot="1" x14ac:dyDescent="0.6">
      <c r="A68" s="58">
        <v>63</v>
      </c>
      <c r="B68" s="73" t="s">
        <v>22</v>
      </c>
      <c r="C68" s="70">
        <v>778</v>
      </c>
      <c r="D68" s="69">
        <v>36172</v>
      </c>
      <c r="E68" s="68">
        <v>3</v>
      </c>
      <c r="F68" s="67">
        <v>45.5</v>
      </c>
      <c r="G68" s="66">
        <v>229</v>
      </c>
      <c r="H68" s="65">
        <v>25855</v>
      </c>
      <c r="I68" s="64">
        <v>1</v>
      </c>
      <c r="J68" s="63">
        <v>45.4</v>
      </c>
      <c r="K68" s="49">
        <f t="shared" si="18"/>
        <v>1007</v>
      </c>
      <c r="L68" s="62">
        <f t="shared" si="19"/>
        <v>1007</v>
      </c>
      <c r="M68" s="61">
        <f t="shared" si="20"/>
        <v>62028</v>
      </c>
      <c r="N68" s="60">
        <f t="shared" si="21"/>
        <v>0</v>
      </c>
      <c r="O68" s="59">
        <f t="shared" si="22"/>
        <v>90.9</v>
      </c>
      <c r="P68" s="58"/>
      <c r="Q68" s="58">
        <v>2</v>
      </c>
      <c r="R68" s="43"/>
      <c r="S68" s="42">
        <f t="shared" si="23"/>
        <v>62028</v>
      </c>
      <c r="T68" s="41">
        <f t="shared" si="24"/>
        <v>0</v>
      </c>
      <c r="U68" s="40">
        <f t="shared" si="25"/>
        <v>90.9</v>
      </c>
      <c r="V68" s="39"/>
      <c r="W68" s="38" t="s">
        <v>7</v>
      </c>
      <c r="X68" s="37">
        <f t="shared" si="26"/>
        <v>90.9</v>
      </c>
      <c r="Y68" s="37"/>
      <c r="Z68" s="36">
        <f t="shared" si="27"/>
        <v>90.9</v>
      </c>
      <c r="AA68" s="15">
        <f t="shared" si="28"/>
        <v>0</v>
      </c>
      <c r="AB68" s="35" t="s">
        <v>6</v>
      </c>
      <c r="AC68" s="18">
        <f t="shared" si="29"/>
        <v>4</v>
      </c>
      <c r="AD68" s="22">
        <f t="shared" si="30"/>
        <v>4</v>
      </c>
      <c r="AE68" s="36">
        <f t="shared" si="31"/>
        <v>0</v>
      </c>
      <c r="AF68" s="15">
        <f t="shared" si="32"/>
        <v>1</v>
      </c>
      <c r="AG68" s="35" t="s">
        <v>5</v>
      </c>
      <c r="AH68" s="18">
        <f t="shared" si="33"/>
        <v>62027</v>
      </c>
      <c r="AI68" s="18">
        <f t="shared" si="34"/>
        <v>62028</v>
      </c>
      <c r="AJ68" s="34">
        <f t="shared" si="35"/>
        <v>62028</v>
      </c>
      <c r="AK68" s="24"/>
      <c r="XFD68" s="1">
        <f ca="1">SUM(XFD5:XFD67)</f>
        <v>0</v>
      </c>
    </row>
    <row r="69" spans="1:37 16384:16384" ht="27.95" customHeight="1" thickBot="1" x14ac:dyDescent="0.6">
      <c r="A69" s="58">
        <v>64</v>
      </c>
      <c r="B69" s="73" t="s">
        <v>21</v>
      </c>
      <c r="C69" s="70">
        <v>462</v>
      </c>
      <c r="D69" s="69">
        <v>4439</v>
      </c>
      <c r="E69" s="68">
        <v>2</v>
      </c>
      <c r="F69" s="67">
        <v>21.5</v>
      </c>
      <c r="G69" s="66">
        <v>227</v>
      </c>
      <c r="H69" s="65">
        <v>23590</v>
      </c>
      <c r="I69" s="64">
        <v>3</v>
      </c>
      <c r="J69" s="63">
        <v>56.2</v>
      </c>
      <c r="K69" s="49">
        <f t="shared" si="18"/>
        <v>689</v>
      </c>
      <c r="L69" s="62">
        <f t="shared" si="19"/>
        <v>689</v>
      </c>
      <c r="M69" s="61">
        <f t="shared" si="20"/>
        <v>28030</v>
      </c>
      <c r="N69" s="60">
        <f t="shared" si="21"/>
        <v>1</v>
      </c>
      <c r="O69" s="59">
        <f t="shared" si="22"/>
        <v>77.7</v>
      </c>
      <c r="P69" s="58"/>
      <c r="Q69" s="58">
        <v>1</v>
      </c>
      <c r="R69" s="43"/>
      <c r="S69" s="42">
        <f t="shared" si="23"/>
        <v>28030</v>
      </c>
      <c r="T69" s="41">
        <f t="shared" si="24"/>
        <v>1</v>
      </c>
      <c r="U69" s="40">
        <f t="shared" si="25"/>
        <v>77.7</v>
      </c>
      <c r="V69" s="39"/>
      <c r="W69" s="38" t="s">
        <v>7</v>
      </c>
      <c r="X69" s="37">
        <f t="shared" si="26"/>
        <v>77.7</v>
      </c>
      <c r="Y69" s="37"/>
      <c r="Z69" s="36">
        <f t="shared" si="27"/>
        <v>77.7</v>
      </c>
      <c r="AA69" s="15">
        <f t="shared" si="28"/>
        <v>0</v>
      </c>
      <c r="AB69" s="35" t="s">
        <v>6</v>
      </c>
      <c r="AC69" s="18">
        <f t="shared" si="29"/>
        <v>5</v>
      </c>
      <c r="AD69" s="22">
        <f t="shared" si="30"/>
        <v>5</v>
      </c>
      <c r="AE69" s="36">
        <f t="shared" si="31"/>
        <v>1</v>
      </c>
      <c r="AF69" s="15">
        <f t="shared" si="32"/>
        <v>1</v>
      </c>
      <c r="AG69" s="35" t="s">
        <v>5</v>
      </c>
      <c r="AH69" s="18">
        <f t="shared" si="33"/>
        <v>28029</v>
      </c>
      <c r="AI69" s="18">
        <f t="shared" si="34"/>
        <v>28030</v>
      </c>
      <c r="AJ69" s="34">
        <f t="shared" si="35"/>
        <v>28030</v>
      </c>
      <c r="AK69" s="24"/>
      <c r="XFD69" s="1">
        <f ca="1">SUM(XFD5:XFD68)</f>
        <v>2403584</v>
      </c>
    </row>
    <row r="70" spans="1:37 16384:16384" ht="27.95" customHeight="1" thickBot="1" x14ac:dyDescent="0.6">
      <c r="A70" s="58">
        <v>65</v>
      </c>
      <c r="B70" s="73" t="s">
        <v>20</v>
      </c>
      <c r="C70" s="70">
        <v>351</v>
      </c>
      <c r="D70" s="69">
        <v>6239</v>
      </c>
      <c r="E70" s="68">
        <v>0</v>
      </c>
      <c r="F70" s="67">
        <v>6</v>
      </c>
      <c r="G70" s="66">
        <v>127</v>
      </c>
      <c r="H70" s="65">
        <v>4285</v>
      </c>
      <c r="I70" s="64">
        <v>2</v>
      </c>
      <c r="J70" s="63">
        <v>92.5</v>
      </c>
      <c r="K70" s="49">
        <f t="shared" ref="K70:K83" si="36">SUM(C70+G70)</f>
        <v>478</v>
      </c>
      <c r="L70" s="62">
        <f t="shared" ref="L70:L82" si="37">SUM(C70+G70)</f>
        <v>478</v>
      </c>
      <c r="M70" s="61">
        <f t="shared" ref="M70:M82" si="38">SUM(S70)</f>
        <v>10524</v>
      </c>
      <c r="N70" s="60">
        <f t="shared" ref="N70:N82" si="39">SUM(T70)</f>
        <v>2</v>
      </c>
      <c r="O70" s="59">
        <f t="shared" ref="O70:O82" si="40">SUM(U70)</f>
        <v>98.5</v>
      </c>
      <c r="P70" s="58"/>
      <c r="Q70" s="58">
        <v>1</v>
      </c>
      <c r="R70" s="43"/>
      <c r="S70" s="42">
        <f t="shared" ref="S70:S83" si="41">SUM(AJ70)</f>
        <v>10524</v>
      </c>
      <c r="T70" s="41">
        <f t="shared" ref="T70:T83" si="42">SUM(AE70)</f>
        <v>2</v>
      </c>
      <c r="U70" s="40">
        <f t="shared" ref="U70:U83" si="43">SUM(Z70)</f>
        <v>98.5</v>
      </c>
      <c r="V70" s="39"/>
      <c r="W70" s="38" t="s">
        <v>7</v>
      </c>
      <c r="X70" s="37">
        <f t="shared" ref="X70:X83" si="44">SUM(F70+J70)</f>
        <v>98.5</v>
      </c>
      <c r="Y70" s="37"/>
      <c r="Z70" s="36">
        <f t="shared" ref="Z70:Z83" si="45">MOD(X70,100)</f>
        <v>98.5</v>
      </c>
      <c r="AA70" s="15">
        <f t="shared" ref="AA70:AA83" si="46">INT(X70/100)</f>
        <v>0</v>
      </c>
      <c r="AB70" s="35" t="s">
        <v>6</v>
      </c>
      <c r="AC70" s="18">
        <f t="shared" ref="AC70:AC83" si="47">SUM(E70+I70)</f>
        <v>2</v>
      </c>
      <c r="AD70" s="22">
        <f t="shared" ref="AD70:AD83" si="48">SUM(AC70+AA70)</f>
        <v>2</v>
      </c>
      <c r="AE70" s="36">
        <f t="shared" ref="AE70:AE83" si="49">MOD(AD70,4)</f>
        <v>2</v>
      </c>
      <c r="AF70" s="15">
        <f t="shared" ref="AF70:AF83" si="50">INT(AD70/4)</f>
        <v>0</v>
      </c>
      <c r="AG70" s="35" t="s">
        <v>5</v>
      </c>
      <c r="AH70" s="18">
        <f t="shared" ref="AH70:AH83" si="51">SUM(D70+H70)</f>
        <v>10524</v>
      </c>
      <c r="AI70" s="18">
        <f t="shared" ref="AI70:AI83" si="52">SUM(AH70+AF70)</f>
        <v>10524</v>
      </c>
      <c r="AJ70" s="34">
        <f t="shared" ref="AJ70:AJ83" si="53">INT(AI70)</f>
        <v>10524</v>
      </c>
      <c r="AK70" s="24"/>
      <c r="XFD70" s="1">
        <f ca="1">SUM(XFD5:XFD69)</f>
        <v>18778</v>
      </c>
    </row>
    <row r="71" spans="1:37 16384:16384" ht="27.95" customHeight="1" thickBot="1" x14ac:dyDescent="0.6">
      <c r="A71" s="58">
        <v>66</v>
      </c>
      <c r="B71" s="73" t="s">
        <v>19</v>
      </c>
      <c r="C71" s="70">
        <v>904</v>
      </c>
      <c r="D71" s="69">
        <v>75817</v>
      </c>
      <c r="E71" s="68">
        <v>0</v>
      </c>
      <c r="F71" s="67">
        <v>56.8</v>
      </c>
      <c r="G71" s="66">
        <v>652</v>
      </c>
      <c r="H71" s="65">
        <v>10746</v>
      </c>
      <c r="I71" s="64">
        <v>0</v>
      </c>
      <c r="J71" s="63">
        <v>46.78</v>
      </c>
      <c r="K71" s="49">
        <f t="shared" si="36"/>
        <v>1556</v>
      </c>
      <c r="L71" s="62">
        <f t="shared" si="37"/>
        <v>1556</v>
      </c>
      <c r="M71" s="61">
        <f t="shared" si="38"/>
        <v>86563</v>
      </c>
      <c r="N71" s="60">
        <f t="shared" si="39"/>
        <v>1</v>
      </c>
      <c r="O71" s="59">
        <f t="shared" si="40"/>
        <v>3.5799999999999983</v>
      </c>
      <c r="P71" s="58"/>
      <c r="Q71" s="58">
        <v>4</v>
      </c>
      <c r="R71" s="43"/>
      <c r="S71" s="42">
        <f t="shared" si="41"/>
        <v>86563</v>
      </c>
      <c r="T71" s="41">
        <f t="shared" si="42"/>
        <v>1</v>
      </c>
      <c r="U71" s="40">
        <f t="shared" si="43"/>
        <v>3.5799999999999983</v>
      </c>
      <c r="V71" s="39"/>
      <c r="W71" s="38" t="s">
        <v>7</v>
      </c>
      <c r="X71" s="37">
        <f t="shared" si="44"/>
        <v>103.58</v>
      </c>
      <c r="Y71" s="37"/>
      <c r="Z71" s="36">
        <f t="shared" si="45"/>
        <v>3.5799999999999983</v>
      </c>
      <c r="AA71" s="15">
        <f t="shared" si="46"/>
        <v>1</v>
      </c>
      <c r="AB71" s="35" t="s">
        <v>6</v>
      </c>
      <c r="AC71" s="18">
        <f t="shared" si="47"/>
        <v>0</v>
      </c>
      <c r="AD71" s="22">
        <f t="shared" si="48"/>
        <v>1</v>
      </c>
      <c r="AE71" s="36">
        <f t="shared" si="49"/>
        <v>1</v>
      </c>
      <c r="AF71" s="15">
        <f t="shared" si="50"/>
        <v>0</v>
      </c>
      <c r="AG71" s="35" t="s">
        <v>5</v>
      </c>
      <c r="AH71" s="18">
        <f t="shared" si="51"/>
        <v>86563</v>
      </c>
      <c r="AI71" s="18">
        <f t="shared" si="52"/>
        <v>86563</v>
      </c>
      <c r="AJ71" s="34">
        <f t="shared" si="53"/>
        <v>86563</v>
      </c>
      <c r="AK71" s="24"/>
      <c r="XFD71" s="1">
        <f ca="1">SUM(XFD5:XFD70)</f>
        <v>0</v>
      </c>
    </row>
    <row r="72" spans="1:37 16384:16384" ht="27.95" customHeight="1" thickBot="1" x14ac:dyDescent="0.6">
      <c r="A72" s="58">
        <v>67</v>
      </c>
      <c r="B72" s="73" t="s">
        <v>18</v>
      </c>
      <c r="C72" s="70">
        <v>1142</v>
      </c>
      <c r="D72" s="69">
        <v>28256</v>
      </c>
      <c r="E72" s="68">
        <v>1</v>
      </c>
      <c r="F72" s="67">
        <v>55.7</v>
      </c>
      <c r="G72" s="66">
        <v>400</v>
      </c>
      <c r="H72" s="65">
        <v>21306</v>
      </c>
      <c r="I72" s="64">
        <v>3</v>
      </c>
      <c r="J72" s="63">
        <v>14.7</v>
      </c>
      <c r="K72" s="49">
        <f t="shared" si="36"/>
        <v>1542</v>
      </c>
      <c r="L72" s="62">
        <f t="shared" si="37"/>
        <v>1542</v>
      </c>
      <c r="M72" s="61">
        <f t="shared" si="38"/>
        <v>49563</v>
      </c>
      <c r="N72" s="60">
        <f t="shared" si="39"/>
        <v>0</v>
      </c>
      <c r="O72" s="59">
        <f t="shared" si="40"/>
        <v>70.400000000000006</v>
      </c>
      <c r="P72" s="58"/>
      <c r="Q72" s="58">
        <v>3</v>
      </c>
      <c r="R72" s="43"/>
      <c r="S72" s="42">
        <f t="shared" si="41"/>
        <v>49563</v>
      </c>
      <c r="T72" s="41">
        <f t="shared" si="42"/>
        <v>0</v>
      </c>
      <c r="U72" s="40">
        <f t="shared" si="43"/>
        <v>70.400000000000006</v>
      </c>
      <c r="V72" s="39"/>
      <c r="W72" s="38" t="s">
        <v>7</v>
      </c>
      <c r="X72" s="37">
        <f t="shared" si="44"/>
        <v>70.400000000000006</v>
      </c>
      <c r="Y72" s="37"/>
      <c r="Z72" s="36">
        <f t="shared" si="45"/>
        <v>70.400000000000006</v>
      </c>
      <c r="AA72" s="15">
        <f t="shared" si="46"/>
        <v>0</v>
      </c>
      <c r="AB72" s="35" t="s">
        <v>6</v>
      </c>
      <c r="AC72" s="18">
        <f t="shared" si="47"/>
        <v>4</v>
      </c>
      <c r="AD72" s="22">
        <f t="shared" si="48"/>
        <v>4</v>
      </c>
      <c r="AE72" s="36">
        <f t="shared" si="49"/>
        <v>0</v>
      </c>
      <c r="AF72" s="15">
        <f t="shared" si="50"/>
        <v>1</v>
      </c>
      <c r="AG72" s="35" t="s">
        <v>5</v>
      </c>
      <c r="AH72" s="18">
        <f t="shared" si="51"/>
        <v>49562</v>
      </c>
      <c r="AI72" s="18">
        <f t="shared" si="52"/>
        <v>49563</v>
      </c>
      <c r="AJ72" s="34">
        <f t="shared" si="53"/>
        <v>49563</v>
      </c>
      <c r="AK72" s="24"/>
      <c r="XFD72" s="1">
        <f ca="1">SUM(XFD5:XFD71)</f>
        <v>0</v>
      </c>
    </row>
    <row r="73" spans="1:37 16384:16384" ht="27.95" customHeight="1" thickBot="1" x14ac:dyDescent="0.6">
      <c r="A73" s="58">
        <v>68</v>
      </c>
      <c r="B73" s="73" t="s">
        <v>17</v>
      </c>
      <c r="C73" s="70">
        <v>740</v>
      </c>
      <c r="D73" s="69">
        <v>88495</v>
      </c>
      <c r="E73" s="68">
        <v>0</v>
      </c>
      <c r="F73" s="67">
        <v>11.5</v>
      </c>
      <c r="G73" s="66">
        <v>396</v>
      </c>
      <c r="H73" s="65">
        <v>11710</v>
      </c>
      <c r="I73" s="64">
        <v>2</v>
      </c>
      <c r="J73" s="63">
        <v>77.7</v>
      </c>
      <c r="K73" s="49">
        <f t="shared" si="36"/>
        <v>1136</v>
      </c>
      <c r="L73" s="62">
        <f t="shared" si="37"/>
        <v>1136</v>
      </c>
      <c r="M73" s="61">
        <f t="shared" si="38"/>
        <v>100205</v>
      </c>
      <c r="N73" s="60">
        <f t="shared" si="39"/>
        <v>2</v>
      </c>
      <c r="O73" s="59">
        <f t="shared" si="40"/>
        <v>89.2</v>
      </c>
      <c r="P73" s="58"/>
      <c r="Q73" s="58">
        <v>11</v>
      </c>
      <c r="R73" s="43"/>
      <c r="S73" s="42">
        <f t="shared" si="41"/>
        <v>100205</v>
      </c>
      <c r="T73" s="41">
        <f t="shared" si="42"/>
        <v>2</v>
      </c>
      <c r="U73" s="40">
        <f t="shared" si="43"/>
        <v>89.2</v>
      </c>
      <c r="V73" s="39"/>
      <c r="W73" s="38" t="s">
        <v>7</v>
      </c>
      <c r="X73" s="37">
        <f t="shared" si="44"/>
        <v>89.2</v>
      </c>
      <c r="Y73" s="37"/>
      <c r="Z73" s="36">
        <f t="shared" si="45"/>
        <v>89.2</v>
      </c>
      <c r="AA73" s="15">
        <f t="shared" si="46"/>
        <v>0</v>
      </c>
      <c r="AB73" s="35" t="s">
        <v>6</v>
      </c>
      <c r="AC73" s="18">
        <f t="shared" si="47"/>
        <v>2</v>
      </c>
      <c r="AD73" s="22">
        <f t="shared" si="48"/>
        <v>2</v>
      </c>
      <c r="AE73" s="36">
        <f t="shared" si="49"/>
        <v>2</v>
      </c>
      <c r="AF73" s="15">
        <f t="shared" si="50"/>
        <v>0</v>
      </c>
      <c r="AG73" s="35" t="s">
        <v>5</v>
      </c>
      <c r="AH73" s="18">
        <f t="shared" si="51"/>
        <v>100205</v>
      </c>
      <c r="AI73" s="18">
        <f t="shared" si="52"/>
        <v>100205</v>
      </c>
      <c r="AJ73" s="34">
        <f t="shared" si="53"/>
        <v>100205</v>
      </c>
      <c r="AK73" s="24"/>
      <c r="XFD73" s="1">
        <f ca="1">SUM(XFD5:XFD72)</f>
        <v>0</v>
      </c>
    </row>
    <row r="74" spans="1:37 16384:16384" ht="27.95" customHeight="1" thickBot="1" x14ac:dyDescent="0.6">
      <c r="A74" s="58">
        <v>69</v>
      </c>
      <c r="B74" s="73" t="s">
        <v>16</v>
      </c>
      <c r="C74" s="70">
        <v>6100</v>
      </c>
      <c r="D74" s="69">
        <v>297577</v>
      </c>
      <c r="E74" s="68">
        <v>1</v>
      </c>
      <c r="F74" s="67">
        <v>41.2</v>
      </c>
      <c r="G74" s="66">
        <v>667</v>
      </c>
      <c r="H74" s="65">
        <v>24536</v>
      </c>
      <c r="I74" s="64">
        <v>2</v>
      </c>
      <c r="J74" s="63">
        <v>34.78</v>
      </c>
      <c r="K74" s="49">
        <f t="shared" si="36"/>
        <v>6767</v>
      </c>
      <c r="L74" s="62">
        <f t="shared" si="37"/>
        <v>6767</v>
      </c>
      <c r="M74" s="61">
        <f t="shared" si="38"/>
        <v>322113</v>
      </c>
      <c r="N74" s="60">
        <f t="shared" si="39"/>
        <v>3</v>
      </c>
      <c r="O74" s="59">
        <f t="shared" si="40"/>
        <v>75.98</v>
      </c>
      <c r="P74" s="58"/>
      <c r="Q74" s="58">
        <v>7</v>
      </c>
      <c r="R74" s="43"/>
      <c r="S74" s="42">
        <f t="shared" si="41"/>
        <v>322113</v>
      </c>
      <c r="T74" s="41">
        <f t="shared" si="42"/>
        <v>3</v>
      </c>
      <c r="U74" s="40">
        <f t="shared" si="43"/>
        <v>75.98</v>
      </c>
      <c r="V74" s="39"/>
      <c r="W74" s="38" t="s">
        <v>7</v>
      </c>
      <c r="X74" s="37">
        <f t="shared" si="44"/>
        <v>75.98</v>
      </c>
      <c r="Y74" s="37"/>
      <c r="Z74" s="36">
        <f t="shared" si="45"/>
        <v>75.98</v>
      </c>
      <c r="AA74" s="15">
        <f t="shared" si="46"/>
        <v>0</v>
      </c>
      <c r="AB74" s="35" t="s">
        <v>6</v>
      </c>
      <c r="AC74" s="18">
        <f t="shared" si="47"/>
        <v>3</v>
      </c>
      <c r="AD74" s="22">
        <f t="shared" si="48"/>
        <v>3</v>
      </c>
      <c r="AE74" s="36">
        <f t="shared" si="49"/>
        <v>3</v>
      </c>
      <c r="AF74" s="15">
        <f t="shared" si="50"/>
        <v>0</v>
      </c>
      <c r="AG74" s="35" t="s">
        <v>5</v>
      </c>
      <c r="AH74" s="18">
        <f t="shared" si="51"/>
        <v>322113</v>
      </c>
      <c r="AI74" s="18">
        <f t="shared" si="52"/>
        <v>322113</v>
      </c>
      <c r="AJ74" s="34">
        <f t="shared" si="53"/>
        <v>322113</v>
      </c>
      <c r="AK74" s="24"/>
      <c r="XFD74" s="1">
        <f>SUM(AJ74:XFC74)</f>
        <v>322113</v>
      </c>
    </row>
    <row r="75" spans="1:37 16384:16384" ht="27.95" customHeight="1" thickBot="1" x14ac:dyDescent="0.6">
      <c r="A75" s="58">
        <v>70</v>
      </c>
      <c r="B75" s="73" t="s">
        <v>15</v>
      </c>
      <c r="C75" s="70">
        <v>1468</v>
      </c>
      <c r="D75" s="69">
        <v>63450</v>
      </c>
      <c r="E75" s="68">
        <v>1</v>
      </c>
      <c r="F75" s="67">
        <v>36.28</v>
      </c>
      <c r="G75" s="66">
        <v>390</v>
      </c>
      <c r="H75" s="65">
        <v>6403</v>
      </c>
      <c r="I75" s="64">
        <v>2</v>
      </c>
      <c r="J75" s="63">
        <v>34.299999999999997</v>
      </c>
      <c r="K75" s="49">
        <f t="shared" si="36"/>
        <v>1858</v>
      </c>
      <c r="L75" s="62">
        <f t="shared" si="37"/>
        <v>1858</v>
      </c>
      <c r="M75" s="61">
        <f t="shared" si="38"/>
        <v>69853</v>
      </c>
      <c r="N75" s="60">
        <f t="shared" si="39"/>
        <v>3</v>
      </c>
      <c r="O75" s="59">
        <f t="shared" si="40"/>
        <v>70.58</v>
      </c>
      <c r="P75" s="58"/>
      <c r="Q75" s="58">
        <v>10</v>
      </c>
      <c r="R75" s="43"/>
      <c r="S75" s="42">
        <f t="shared" si="41"/>
        <v>69853</v>
      </c>
      <c r="T75" s="41">
        <f t="shared" si="42"/>
        <v>3</v>
      </c>
      <c r="U75" s="40">
        <f t="shared" si="43"/>
        <v>70.58</v>
      </c>
      <c r="V75" s="39"/>
      <c r="W75" s="38" t="s">
        <v>7</v>
      </c>
      <c r="X75" s="37">
        <f t="shared" si="44"/>
        <v>70.58</v>
      </c>
      <c r="Y75" s="37"/>
      <c r="Z75" s="36">
        <f t="shared" si="45"/>
        <v>70.58</v>
      </c>
      <c r="AA75" s="15">
        <f t="shared" si="46"/>
        <v>0</v>
      </c>
      <c r="AB75" s="35" t="s">
        <v>6</v>
      </c>
      <c r="AC75" s="18">
        <f t="shared" si="47"/>
        <v>3</v>
      </c>
      <c r="AD75" s="22">
        <f t="shared" si="48"/>
        <v>3</v>
      </c>
      <c r="AE75" s="36">
        <f t="shared" si="49"/>
        <v>3</v>
      </c>
      <c r="AF75" s="15">
        <f t="shared" si="50"/>
        <v>0</v>
      </c>
      <c r="AG75" s="35" t="s">
        <v>5</v>
      </c>
      <c r="AH75" s="18">
        <f t="shared" si="51"/>
        <v>69853</v>
      </c>
      <c r="AI75" s="18">
        <f t="shared" si="52"/>
        <v>69853</v>
      </c>
      <c r="AJ75" s="34">
        <f t="shared" si="53"/>
        <v>69853</v>
      </c>
      <c r="AK75" s="24"/>
      <c r="XFD75" s="1">
        <f>SUM(AJ75:XFC75)</f>
        <v>69853</v>
      </c>
    </row>
    <row r="76" spans="1:37 16384:16384" ht="27.95" customHeight="1" thickBot="1" x14ac:dyDescent="0.6">
      <c r="A76" s="58">
        <v>71</v>
      </c>
      <c r="B76" s="73" t="s">
        <v>14</v>
      </c>
      <c r="C76" s="70">
        <v>1966</v>
      </c>
      <c r="D76" s="69">
        <v>72013</v>
      </c>
      <c r="E76" s="68">
        <v>1</v>
      </c>
      <c r="F76" s="67">
        <v>17.7</v>
      </c>
      <c r="G76" s="66">
        <v>350</v>
      </c>
      <c r="H76" s="65">
        <v>6185</v>
      </c>
      <c r="I76" s="64">
        <v>3</v>
      </c>
      <c r="J76" s="63">
        <v>54.2</v>
      </c>
      <c r="K76" s="49">
        <f t="shared" si="36"/>
        <v>2316</v>
      </c>
      <c r="L76" s="62">
        <f t="shared" si="37"/>
        <v>2316</v>
      </c>
      <c r="M76" s="61">
        <f t="shared" si="38"/>
        <v>78199</v>
      </c>
      <c r="N76" s="60">
        <f t="shared" si="39"/>
        <v>0</v>
      </c>
      <c r="O76" s="59">
        <f t="shared" si="40"/>
        <v>71.900000000000006</v>
      </c>
      <c r="P76" s="58"/>
      <c r="Q76" s="58">
        <v>10</v>
      </c>
      <c r="R76" s="43"/>
      <c r="S76" s="42">
        <f t="shared" si="41"/>
        <v>78199</v>
      </c>
      <c r="T76" s="41">
        <f t="shared" si="42"/>
        <v>0</v>
      </c>
      <c r="U76" s="40">
        <f t="shared" si="43"/>
        <v>71.900000000000006</v>
      </c>
      <c r="V76" s="39"/>
      <c r="W76" s="38" t="s">
        <v>7</v>
      </c>
      <c r="X76" s="37">
        <f t="shared" si="44"/>
        <v>71.900000000000006</v>
      </c>
      <c r="Y76" s="37"/>
      <c r="Z76" s="36">
        <f t="shared" si="45"/>
        <v>71.900000000000006</v>
      </c>
      <c r="AA76" s="15">
        <f t="shared" si="46"/>
        <v>0</v>
      </c>
      <c r="AB76" s="35" t="s">
        <v>6</v>
      </c>
      <c r="AC76" s="18">
        <f t="shared" si="47"/>
        <v>4</v>
      </c>
      <c r="AD76" s="22">
        <f t="shared" si="48"/>
        <v>4</v>
      </c>
      <c r="AE76" s="36">
        <f t="shared" si="49"/>
        <v>0</v>
      </c>
      <c r="AF76" s="15">
        <f t="shared" si="50"/>
        <v>1</v>
      </c>
      <c r="AG76" s="35" t="s">
        <v>5</v>
      </c>
      <c r="AH76" s="18">
        <f t="shared" si="51"/>
        <v>78198</v>
      </c>
      <c r="AI76" s="18">
        <f t="shared" si="52"/>
        <v>78199</v>
      </c>
      <c r="AJ76" s="34">
        <f t="shared" si="53"/>
        <v>78199</v>
      </c>
      <c r="AK76" s="24"/>
      <c r="XFD76" s="1">
        <f>SUM(XFD74:XFD75)</f>
        <v>391966</v>
      </c>
    </row>
    <row r="77" spans="1:37 16384:16384" ht="27.95" customHeight="1" thickBot="1" x14ac:dyDescent="0.6">
      <c r="A77" s="58">
        <v>72</v>
      </c>
      <c r="B77" s="73" t="s">
        <v>13</v>
      </c>
      <c r="C77" s="70">
        <v>289</v>
      </c>
      <c r="D77" s="69">
        <v>5834</v>
      </c>
      <c r="E77" s="68">
        <v>3</v>
      </c>
      <c r="F77" s="67">
        <v>81</v>
      </c>
      <c r="G77" s="66">
        <v>108</v>
      </c>
      <c r="H77" s="65">
        <v>3735</v>
      </c>
      <c r="I77" s="64">
        <v>0</v>
      </c>
      <c r="J77" s="63">
        <v>37.9</v>
      </c>
      <c r="K77" s="49">
        <f t="shared" si="36"/>
        <v>397</v>
      </c>
      <c r="L77" s="62">
        <f t="shared" si="37"/>
        <v>397</v>
      </c>
      <c r="M77" s="61">
        <f t="shared" si="38"/>
        <v>9570</v>
      </c>
      <c r="N77" s="60">
        <f t="shared" si="39"/>
        <v>0</v>
      </c>
      <c r="O77" s="59">
        <f t="shared" si="40"/>
        <v>18.900000000000006</v>
      </c>
      <c r="P77" s="58"/>
      <c r="Q77" s="58">
        <v>1</v>
      </c>
      <c r="R77" s="43"/>
      <c r="S77" s="42">
        <f t="shared" si="41"/>
        <v>9570</v>
      </c>
      <c r="T77" s="41">
        <f t="shared" si="42"/>
        <v>0</v>
      </c>
      <c r="U77" s="40">
        <f t="shared" si="43"/>
        <v>18.900000000000006</v>
      </c>
      <c r="V77" s="39"/>
      <c r="W77" s="38" t="s">
        <v>7</v>
      </c>
      <c r="X77" s="37">
        <f t="shared" si="44"/>
        <v>118.9</v>
      </c>
      <c r="Y77" s="37"/>
      <c r="Z77" s="36">
        <f t="shared" si="45"/>
        <v>18.900000000000006</v>
      </c>
      <c r="AA77" s="15">
        <f t="shared" si="46"/>
        <v>1</v>
      </c>
      <c r="AB77" s="35" t="s">
        <v>6</v>
      </c>
      <c r="AC77" s="18">
        <f t="shared" si="47"/>
        <v>3</v>
      </c>
      <c r="AD77" s="22">
        <f t="shared" si="48"/>
        <v>4</v>
      </c>
      <c r="AE77" s="36">
        <f t="shared" si="49"/>
        <v>0</v>
      </c>
      <c r="AF77" s="15">
        <f t="shared" si="50"/>
        <v>1</v>
      </c>
      <c r="AG77" s="35" t="s">
        <v>5</v>
      </c>
      <c r="AH77" s="18">
        <f t="shared" si="51"/>
        <v>9569</v>
      </c>
      <c r="AI77" s="18">
        <f t="shared" si="52"/>
        <v>9570</v>
      </c>
      <c r="AJ77" s="34">
        <f t="shared" si="53"/>
        <v>9570</v>
      </c>
      <c r="AK77" s="24"/>
      <c r="XFD77" s="1">
        <f>SUM(AJ77:XFC77)</f>
        <v>9570</v>
      </c>
    </row>
    <row r="78" spans="1:37 16384:16384" ht="27.95" customHeight="1" thickBot="1" x14ac:dyDescent="0.6">
      <c r="A78" s="58">
        <v>73</v>
      </c>
      <c r="B78" s="73" t="s">
        <v>12</v>
      </c>
      <c r="C78" s="70">
        <v>1937</v>
      </c>
      <c r="D78" s="69">
        <v>123159</v>
      </c>
      <c r="E78" s="68">
        <v>1</v>
      </c>
      <c r="F78" s="67">
        <v>80.599999999999994</v>
      </c>
      <c r="G78" s="66">
        <v>440</v>
      </c>
      <c r="H78" s="65">
        <v>17751</v>
      </c>
      <c r="I78" s="64">
        <v>2</v>
      </c>
      <c r="J78" s="63">
        <v>86.3</v>
      </c>
      <c r="K78" s="49">
        <f t="shared" si="36"/>
        <v>2377</v>
      </c>
      <c r="L78" s="62">
        <f t="shared" si="37"/>
        <v>2377</v>
      </c>
      <c r="M78" s="61">
        <f t="shared" si="38"/>
        <v>140911</v>
      </c>
      <c r="N78" s="60">
        <f t="shared" si="39"/>
        <v>0</v>
      </c>
      <c r="O78" s="59">
        <f t="shared" si="40"/>
        <v>66.899999999999977</v>
      </c>
      <c r="P78" s="58"/>
      <c r="Q78" s="58">
        <v>8</v>
      </c>
      <c r="R78" s="43"/>
      <c r="S78" s="42">
        <f t="shared" si="41"/>
        <v>140911</v>
      </c>
      <c r="T78" s="41">
        <f t="shared" si="42"/>
        <v>0</v>
      </c>
      <c r="U78" s="40">
        <f t="shared" si="43"/>
        <v>66.899999999999977</v>
      </c>
      <c r="V78" s="39"/>
      <c r="W78" s="38" t="s">
        <v>7</v>
      </c>
      <c r="X78" s="37">
        <f t="shared" si="44"/>
        <v>166.89999999999998</v>
      </c>
      <c r="Y78" s="37"/>
      <c r="Z78" s="36">
        <f t="shared" si="45"/>
        <v>66.899999999999977</v>
      </c>
      <c r="AA78" s="15">
        <f t="shared" si="46"/>
        <v>1</v>
      </c>
      <c r="AB78" s="35" t="s">
        <v>6</v>
      </c>
      <c r="AC78" s="18">
        <f t="shared" si="47"/>
        <v>3</v>
      </c>
      <c r="AD78" s="22">
        <f t="shared" si="48"/>
        <v>4</v>
      </c>
      <c r="AE78" s="36">
        <f t="shared" si="49"/>
        <v>0</v>
      </c>
      <c r="AF78" s="15">
        <f t="shared" si="50"/>
        <v>1</v>
      </c>
      <c r="AG78" s="35" t="s">
        <v>5</v>
      </c>
      <c r="AH78" s="18">
        <f t="shared" si="51"/>
        <v>140910</v>
      </c>
      <c r="AI78" s="18">
        <f t="shared" si="52"/>
        <v>140911</v>
      </c>
      <c r="AJ78" s="34">
        <f t="shared" si="53"/>
        <v>140911</v>
      </c>
      <c r="AK78" s="24"/>
      <c r="XFD78" s="1">
        <f>SUM(AJ78:XFC78)</f>
        <v>140911</v>
      </c>
    </row>
    <row r="79" spans="1:37 16384:16384" ht="27.95" customHeight="1" thickBot="1" x14ac:dyDescent="0.6">
      <c r="A79" s="58">
        <v>74</v>
      </c>
      <c r="B79" s="73" t="s">
        <v>11</v>
      </c>
      <c r="C79" s="70">
        <v>3879</v>
      </c>
      <c r="D79" s="69">
        <v>228929</v>
      </c>
      <c r="E79" s="68">
        <v>2</v>
      </c>
      <c r="F79" s="67">
        <v>37.340000000000003</v>
      </c>
      <c r="G79" s="66">
        <v>867</v>
      </c>
      <c r="H79" s="65">
        <v>90157</v>
      </c>
      <c r="I79" s="64">
        <v>2</v>
      </c>
      <c r="J79" s="63">
        <v>47.5</v>
      </c>
      <c r="K79" s="49">
        <f t="shared" si="36"/>
        <v>4746</v>
      </c>
      <c r="L79" s="62">
        <f t="shared" si="37"/>
        <v>4746</v>
      </c>
      <c r="M79" s="61">
        <f t="shared" si="38"/>
        <v>319087</v>
      </c>
      <c r="N79" s="60">
        <f t="shared" si="39"/>
        <v>0</v>
      </c>
      <c r="O79" s="59">
        <f t="shared" si="40"/>
        <v>84.84</v>
      </c>
      <c r="P79" s="72"/>
      <c r="Q79" s="72">
        <v>10</v>
      </c>
      <c r="R79" s="43"/>
      <c r="S79" s="42">
        <f t="shared" si="41"/>
        <v>319087</v>
      </c>
      <c r="T79" s="41">
        <f t="shared" si="42"/>
        <v>0</v>
      </c>
      <c r="U79" s="40">
        <f t="shared" si="43"/>
        <v>84.84</v>
      </c>
      <c r="V79" s="39"/>
      <c r="W79" s="38" t="s">
        <v>7</v>
      </c>
      <c r="X79" s="37">
        <f t="shared" si="44"/>
        <v>84.84</v>
      </c>
      <c r="Y79" s="37"/>
      <c r="Z79" s="36">
        <f t="shared" si="45"/>
        <v>84.84</v>
      </c>
      <c r="AA79" s="15">
        <f t="shared" si="46"/>
        <v>0</v>
      </c>
      <c r="AB79" s="35" t="s">
        <v>6</v>
      </c>
      <c r="AC79" s="18">
        <f t="shared" si="47"/>
        <v>4</v>
      </c>
      <c r="AD79" s="22">
        <f t="shared" si="48"/>
        <v>4</v>
      </c>
      <c r="AE79" s="36">
        <f t="shared" si="49"/>
        <v>0</v>
      </c>
      <c r="AF79" s="15">
        <f t="shared" si="50"/>
        <v>1</v>
      </c>
      <c r="AG79" s="35" t="s">
        <v>5</v>
      </c>
      <c r="AH79" s="18">
        <f t="shared" si="51"/>
        <v>319086</v>
      </c>
      <c r="AI79" s="18">
        <f t="shared" si="52"/>
        <v>319087</v>
      </c>
      <c r="AJ79" s="34">
        <f t="shared" si="53"/>
        <v>319087</v>
      </c>
      <c r="AK79" s="24"/>
      <c r="XFD79" s="1">
        <f>SUM(XFD77:XFD78)</f>
        <v>150481</v>
      </c>
    </row>
    <row r="80" spans="1:37 16384:16384" ht="27.95" customHeight="1" thickBot="1" x14ac:dyDescent="0.6">
      <c r="A80" s="58">
        <v>75</v>
      </c>
      <c r="B80" s="71" t="s">
        <v>10</v>
      </c>
      <c r="C80" s="70">
        <v>1025</v>
      </c>
      <c r="D80" s="69">
        <v>111387</v>
      </c>
      <c r="E80" s="68">
        <v>2</v>
      </c>
      <c r="F80" s="67">
        <v>38.18</v>
      </c>
      <c r="G80" s="66">
        <v>419</v>
      </c>
      <c r="H80" s="65">
        <v>193209</v>
      </c>
      <c r="I80" s="64">
        <v>2</v>
      </c>
      <c r="J80" s="63">
        <v>4.4000000000000004</v>
      </c>
      <c r="K80" s="49">
        <f t="shared" si="36"/>
        <v>1444</v>
      </c>
      <c r="L80" s="62">
        <f t="shared" si="37"/>
        <v>1444</v>
      </c>
      <c r="M80" s="61">
        <f t="shared" si="38"/>
        <v>304597</v>
      </c>
      <c r="N80" s="60">
        <f t="shared" si="39"/>
        <v>0</v>
      </c>
      <c r="O80" s="59">
        <f t="shared" si="40"/>
        <v>42.58</v>
      </c>
      <c r="P80" s="58"/>
      <c r="Q80" s="58">
        <v>5</v>
      </c>
      <c r="R80" s="43"/>
      <c r="S80" s="42">
        <f t="shared" si="41"/>
        <v>304597</v>
      </c>
      <c r="T80" s="41">
        <f t="shared" si="42"/>
        <v>0</v>
      </c>
      <c r="U80" s="40">
        <f t="shared" si="43"/>
        <v>42.58</v>
      </c>
      <c r="V80" s="39"/>
      <c r="W80" s="38" t="s">
        <v>7</v>
      </c>
      <c r="X80" s="37">
        <f t="shared" si="44"/>
        <v>42.58</v>
      </c>
      <c r="Y80" s="37"/>
      <c r="Z80" s="36">
        <f t="shared" si="45"/>
        <v>42.58</v>
      </c>
      <c r="AA80" s="15">
        <f t="shared" si="46"/>
        <v>0</v>
      </c>
      <c r="AB80" s="35" t="s">
        <v>6</v>
      </c>
      <c r="AC80" s="18">
        <f t="shared" si="47"/>
        <v>4</v>
      </c>
      <c r="AD80" s="22">
        <f t="shared" si="48"/>
        <v>4</v>
      </c>
      <c r="AE80" s="36">
        <f t="shared" si="49"/>
        <v>0</v>
      </c>
      <c r="AF80" s="15">
        <f t="shared" si="50"/>
        <v>1</v>
      </c>
      <c r="AG80" s="35" t="s">
        <v>5</v>
      </c>
      <c r="AH80" s="18">
        <f t="shared" si="51"/>
        <v>304596</v>
      </c>
      <c r="AI80" s="18">
        <f t="shared" si="52"/>
        <v>304597</v>
      </c>
      <c r="AJ80" s="34">
        <f t="shared" si="53"/>
        <v>304597</v>
      </c>
      <c r="AK80" s="24"/>
      <c r="XFD80" s="1">
        <f>SUM(AJ80:XFC80)</f>
        <v>304597</v>
      </c>
    </row>
    <row r="81" spans="1:40 16384:16384" ht="27.95" customHeight="1" thickBot="1" x14ac:dyDescent="0.6">
      <c r="A81" s="58">
        <v>76</v>
      </c>
      <c r="B81" s="71" t="s">
        <v>9</v>
      </c>
      <c r="C81" s="70">
        <v>559</v>
      </c>
      <c r="D81" s="69">
        <v>19342</v>
      </c>
      <c r="E81" s="68">
        <v>2</v>
      </c>
      <c r="F81" s="67">
        <v>33.299999999999997</v>
      </c>
      <c r="G81" s="66">
        <v>237</v>
      </c>
      <c r="H81" s="65">
        <v>5472</v>
      </c>
      <c r="I81" s="64">
        <v>1</v>
      </c>
      <c r="J81" s="63">
        <v>58.7</v>
      </c>
      <c r="K81" s="49">
        <f t="shared" si="36"/>
        <v>796</v>
      </c>
      <c r="L81" s="62">
        <f t="shared" si="37"/>
        <v>796</v>
      </c>
      <c r="M81" s="61">
        <f t="shared" si="38"/>
        <v>24814</v>
      </c>
      <c r="N81" s="60">
        <f t="shared" si="39"/>
        <v>3</v>
      </c>
      <c r="O81" s="59">
        <f t="shared" si="40"/>
        <v>92</v>
      </c>
      <c r="P81" s="58"/>
      <c r="Q81" s="58">
        <v>4</v>
      </c>
      <c r="R81" s="43"/>
      <c r="S81" s="42">
        <f t="shared" si="41"/>
        <v>24814</v>
      </c>
      <c r="T81" s="41">
        <f t="shared" si="42"/>
        <v>3</v>
      </c>
      <c r="U81" s="40">
        <f t="shared" si="43"/>
        <v>92</v>
      </c>
      <c r="V81" s="39"/>
      <c r="W81" s="38" t="s">
        <v>7</v>
      </c>
      <c r="X81" s="37">
        <f t="shared" si="44"/>
        <v>92</v>
      </c>
      <c r="Y81" s="37"/>
      <c r="Z81" s="36">
        <f t="shared" si="45"/>
        <v>92</v>
      </c>
      <c r="AA81" s="15">
        <f t="shared" si="46"/>
        <v>0</v>
      </c>
      <c r="AB81" s="35" t="s">
        <v>6</v>
      </c>
      <c r="AC81" s="18">
        <f t="shared" si="47"/>
        <v>3</v>
      </c>
      <c r="AD81" s="22">
        <f t="shared" si="48"/>
        <v>3</v>
      </c>
      <c r="AE81" s="36">
        <f t="shared" si="49"/>
        <v>3</v>
      </c>
      <c r="AF81" s="15">
        <f t="shared" si="50"/>
        <v>0</v>
      </c>
      <c r="AG81" s="35" t="s">
        <v>5</v>
      </c>
      <c r="AH81" s="18">
        <f t="shared" si="51"/>
        <v>24814</v>
      </c>
      <c r="AI81" s="18">
        <f t="shared" si="52"/>
        <v>24814</v>
      </c>
      <c r="AJ81" s="34">
        <f t="shared" si="53"/>
        <v>24814</v>
      </c>
      <c r="AK81" s="24"/>
      <c r="XFD81" s="1">
        <f>SUM(AJ81:XFC81)</f>
        <v>24814</v>
      </c>
    </row>
    <row r="82" spans="1:40 16384:16384" ht="27.95" customHeight="1" thickBot="1" x14ac:dyDescent="0.6">
      <c r="A82" s="58">
        <v>77</v>
      </c>
      <c r="B82" s="71" t="s">
        <v>8</v>
      </c>
      <c r="C82" s="70">
        <v>7305</v>
      </c>
      <c r="D82" s="69">
        <v>252949</v>
      </c>
      <c r="E82" s="68">
        <v>1</v>
      </c>
      <c r="F82" s="67">
        <v>93.5</v>
      </c>
      <c r="G82" s="66">
        <v>773</v>
      </c>
      <c r="H82" s="65">
        <v>66505</v>
      </c>
      <c r="I82" s="64">
        <v>0</v>
      </c>
      <c r="J82" s="63">
        <v>44.9</v>
      </c>
      <c r="K82" s="49">
        <f t="shared" si="36"/>
        <v>8078</v>
      </c>
      <c r="L82" s="62">
        <f t="shared" si="37"/>
        <v>8078</v>
      </c>
      <c r="M82" s="61">
        <f t="shared" si="38"/>
        <v>319454</v>
      </c>
      <c r="N82" s="60">
        <f t="shared" si="39"/>
        <v>2</v>
      </c>
      <c r="O82" s="59">
        <f t="shared" si="40"/>
        <v>38.400000000000006</v>
      </c>
      <c r="P82" s="58"/>
      <c r="Q82" s="58">
        <v>8</v>
      </c>
      <c r="R82" s="43"/>
      <c r="S82" s="42">
        <f t="shared" si="41"/>
        <v>319454</v>
      </c>
      <c r="T82" s="41">
        <f t="shared" si="42"/>
        <v>2</v>
      </c>
      <c r="U82" s="40">
        <f t="shared" si="43"/>
        <v>38.400000000000006</v>
      </c>
      <c r="V82" s="39"/>
      <c r="W82" s="38" t="s">
        <v>7</v>
      </c>
      <c r="X82" s="37">
        <f t="shared" si="44"/>
        <v>138.4</v>
      </c>
      <c r="Y82" s="37"/>
      <c r="Z82" s="36">
        <f t="shared" si="45"/>
        <v>38.400000000000006</v>
      </c>
      <c r="AA82" s="15">
        <f t="shared" si="46"/>
        <v>1</v>
      </c>
      <c r="AB82" s="35" t="s">
        <v>6</v>
      </c>
      <c r="AC82" s="18">
        <f t="shared" si="47"/>
        <v>1</v>
      </c>
      <c r="AD82" s="22">
        <f t="shared" si="48"/>
        <v>2</v>
      </c>
      <c r="AE82" s="36">
        <f t="shared" si="49"/>
        <v>2</v>
      </c>
      <c r="AF82" s="15">
        <f t="shared" si="50"/>
        <v>0</v>
      </c>
      <c r="AG82" s="35" t="s">
        <v>5</v>
      </c>
      <c r="AH82" s="18">
        <f t="shared" si="51"/>
        <v>319454</v>
      </c>
      <c r="AI82" s="18">
        <f t="shared" si="52"/>
        <v>319454</v>
      </c>
      <c r="AJ82" s="34">
        <f t="shared" si="53"/>
        <v>319454</v>
      </c>
      <c r="AK82" s="24"/>
      <c r="XFD82" s="1">
        <f>SUM(XFD80:XFD81)</f>
        <v>329411</v>
      </c>
    </row>
    <row r="83" spans="1:40 16384:16384" s="32" customFormat="1" ht="35.1" customHeight="1" thickBot="1" x14ac:dyDescent="0.4">
      <c r="A83" s="106" t="s">
        <v>3</v>
      </c>
      <c r="B83" s="107"/>
      <c r="C83" s="57">
        <f>SUM(C6:C82)</f>
        <v>128339</v>
      </c>
      <c r="D83" s="56">
        <f>T85</f>
        <v>6017816</v>
      </c>
      <c r="E83" s="55">
        <f>T86</f>
        <v>0</v>
      </c>
      <c r="F83" s="54">
        <f>T87</f>
        <v>93.759999999999309</v>
      </c>
      <c r="G83" s="53">
        <f>SUM(G6:G82)</f>
        <v>33985</v>
      </c>
      <c r="H83" s="52">
        <f>X85</f>
        <v>2763660</v>
      </c>
      <c r="I83" s="51">
        <f>X86</f>
        <v>3</v>
      </c>
      <c r="J83" s="50">
        <f>X87</f>
        <v>10.440000000000509</v>
      </c>
      <c r="K83" s="49">
        <f t="shared" si="36"/>
        <v>162324</v>
      </c>
      <c r="L83" s="48">
        <f>SUM(L6:L82)</f>
        <v>162324</v>
      </c>
      <c r="M83" s="47">
        <f>AB85</f>
        <v>8781477</v>
      </c>
      <c r="N83" s="46">
        <f>AB86</f>
        <v>0</v>
      </c>
      <c r="O83" s="45">
        <f>AB87</f>
        <v>4.1999999999989086</v>
      </c>
      <c r="P83" s="44"/>
      <c r="Q83" s="44"/>
      <c r="R83" s="43"/>
      <c r="S83" s="42">
        <f t="shared" si="41"/>
        <v>8781477</v>
      </c>
      <c r="T83" s="41">
        <f t="shared" si="42"/>
        <v>0</v>
      </c>
      <c r="U83" s="40">
        <f t="shared" si="43"/>
        <v>4.1999999999998181</v>
      </c>
      <c r="V83" s="39"/>
      <c r="W83" s="38" t="s">
        <v>7</v>
      </c>
      <c r="X83" s="37">
        <f t="shared" si="44"/>
        <v>104.19999999999982</v>
      </c>
      <c r="Y83" s="37"/>
      <c r="Z83" s="36">
        <f t="shared" si="45"/>
        <v>4.1999999999998181</v>
      </c>
      <c r="AA83" s="15">
        <f t="shared" si="46"/>
        <v>1</v>
      </c>
      <c r="AB83" s="35" t="s">
        <v>6</v>
      </c>
      <c r="AC83" s="18">
        <f t="shared" si="47"/>
        <v>3</v>
      </c>
      <c r="AD83" s="22">
        <f t="shared" si="48"/>
        <v>4</v>
      </c>
      <c r="AE83" s="36">
        <f t="shared" si="49"/>
        <v>0</v>
      </c>
      <c r="AF83" s="15">
        <f t="shared" si="50"/>
        <v>1</v>
      </c>
      <c r="AG83" s="35" t="s">
        <v>5</v>
      </c>
      <c r="AH83" s="18">
        <f t="shared" si="51"/>
        <v>8781476</v>
      </c>
      <c r="AI83" s="18">
        <f t="shared" si="52"/>
        <v>8781477</v>
      </c>
      <c r="AJ83" s="34">
        <f t="shared" si="53"/>
        <v>8781477</v>
      </c>
      <c r="AK83" s="24"/>
      <c r="AL83" s="1"/>
      <c r="AN83" s="33"/>
    </row>
    <row r="84" spans="1:40 16384:16384" ht="27.95" customHeight="1" x14ac:dyDescent="0.55000000000000004">
      <c r="C84" s="10"/>
      <c r="D84" s="10"/>
      <c r="E84" s="10"/>
      <c r="F84" s="10"/>
      <c r="G84" s="10"/>
      <c r="H84" s="20"/>
      <c r="I84" s="10"/>
      <c r="J84" s="10"/>
      <c r="K84" s="10"/>
      <c r="L84" s="10"/>
      <c r="M84" s="108" t="s">
        <v>4</v>
      </c>
      <c r="N84" s="108"/>
      <c r="O84" s="108"/>
      <c r="P84" s="108"/>
      <c r="Q84" s="108"/>
      <c r="R84" s="31">
        <v>1</v>
      </c>
      <c r="S84" s="28" t="s">
        <v>2</v>
      </c>
      <c r="T84" s="28" t="s">
        <v>1</v>
      </c>
      <c r="U84" s="27" t="s">
        <v>0</v>
      </c>
      <c r="V84" s="30">
        <v>2</v>
      </c>
      <c r="W84" s="28" t="s">
        <v>2</v>
      </c>
      <c r="X84" s="28" t="s">
        <v>1</v>
      </c>
      <c r="Y84" s="27" t="s">
        <v>0</v>
      </c>
      <c r="Z84" s="29" t="s">
        <v>3</v>
      </c>
      <c r="AA84" s="28" t="s">
        <v>2</v>
      </c>
      <c r="AB84" s="28" t="s">
        <v>1</v>
      </c>
      <c r="AC84" s="27" t="s">
        <v>0</v>
      </c>
    </row>
    <row r="85" spans="1:40 16384:16384" ht="27.95" customHeight="1" x14ac:dyDescent="0.55000000000000004">
      <c r="C85" s="21"/>
      <c r="D85" s="21"/>
      <c r="E85" s="19"/>
      <c r="F85" s="10"/>
      <c r="G85" s="21"/>
      <c r="H85" s="20"/>
      <c r="I85" s="19"/>
      <c r="J85" s="10"/>
      <c r="K85" s="10"/>
      <c r="L85" s="21"/>
      <c r="M85" s="20"/>
      <c r="N85" s="19"/>
      <c r="O85" s="10"/>
      <c r="P85" s="17"/>
      <c r="Q85" s="17"/>
      <c r="R85" s="18">
        <f>SUM(D6:D82)</f>
        <v>6017778</v>
      </c>
      <c r="S85" s="26">
        <f>SUM(R85+U86)</f>
        <v>6017816</v>
      </c>
      <c r="T85" s="25">
        <f>INT(S85)</f>
        <v>6017816</v>
      </c>
      <c r="U85" s="24"/>
      <c r="V85" s="18">
        <f>SUM(H6:H82)</f>
        <v>2763619</v>
      </c>
      <c r="W85" s="26">
        <f>SUM(V85+Y86)</f>
        <v>2763660</v>
      </c>
      <c r="X85" s="25">
        <f>INT(W85)</f>
        <v>2763660</v>
      </c>
      <c r="Y85" s="24"/>
      <c r="Z85" s="18">
        <f>SUM(M6:M82)</f>
        <v>8781439</v>
      </c>
      <c r="AA85" s="26">
        <f>SUM(Z85+AC86)</f>
        <v>8781477</v>
      </c>
      <c r="AB85" s="25">
        <f>INT(AA85)</f>
        <v>8781477</v>
      </c>
      <c r="AC85" s="24"/>
    </row>
    <row r="86" spans="1:40 16384:16384" ht="27.95" hidden="1" customHeight="1" x14ac:dyDescent="0.55000000000000004">
      <c r="C86" s="23"/>
      <c r="D86" s="21"/>
      <c r="E86" s="19"/>
      <c r="F86" s="10"/>
      <c r="G86" s="21"/>
      <c r="H86" s="20"/>
      <c r="I86" s="19"/>
      <c r="J86" s="10"/>
      <c r="K86" s="10"/>
      <c r="L86" s="21"/>
      <c r="M86" s="20"/>
      <c r="N86" s="19"/>
      <c r="O86" s="10"/>
      <c r="P86" s="17"/>
      <c r="Q86" s="17"/>
      <c r="R86" s="18">
        <f>SUM(E6:E82)</f>
        <v>115</v>
      </c>
      <c r="S86" s="22">
        <f>SUM(R86+U87)</f>
        <v>152</v>
      </c>
      <c r="T86" s="16">
        <f>MOD(S86,4)</f>
        <v>0</v>
      </c>
      <c r="U86" s="15">
        <f>INT(S86/4)</f>
        <v>38</v>
      </c>
      <c r="V86" s="18">
        <f>SUM(I6:I82)</f>
        <v>130</v>
      </c>
      <c r="W86" s="22">
        <f>SUM(V86+Y87)</f>
        <v>167</v>
      </c>
      <c r="X86" s="16">
        <f>MOD(W86,4)</f>
        <v>3</v>
      </c>
      <c r="Y86" s="15">
        <f>INT(W86/4)</f>
        <v>41</v>
      </c>
      <c r="Z86" s="18">
        <f>SUM(N6:N82)</f>
        <v>109</v>
      </c>
      <c r="AA86" s="22">
        <f>SUM(Z86+AC87)</f>
        <v>152</v>
      </c>
      <c r="AB86" s="16">
        <f>MOD(AA86,4)</f>
        <v>0</v>
      </c>
      <c r="AC86" s="15">
        <f>INT(AA86/4)</f>
        <v>38</v>
      </c>
    </row>
    <row r="87" spans="1:40 16384:16384" ht="27.95" hidden="1" customHeight="1" x14ac:dyDescent="0.55000000000000004">
      <c r="C87" s="21"/>
      <c r="D87" s="21"/>
      <c r="E87" s="19"/>
      <c r="F87" s="10"/>
      <c r="G87" s="21"/>
      <c r="H87" s="20"/>
      <c r="I87" s="19"/>
      <c r="J87" s="10"/>
      <c r="K87" s="10"/>
      <c r="L87" s="21"/>
      <c r="M87" s="20"/>
      <c r="N87" s="19"/>
      <c r="O87" s="10"/>
      <c r="P87" s="17"/>
      <c r="Q87" s="17"/>
      <c r="R87" s="18">
        <f>SUM(F6:F82)</f>
        <v>3793.7599999999993</v>
      </c>
      <c r="S87" s="17"/>
      <c r="T87" s="16">
        <f>MOD(R87,100)</f>
        <v>93.759999999999309</v>
      </c>
      <c r="U87" s="15">
        <f>INT(R87/100)</f>
        <v>37</v>
      </c>
      <c r="V87" s="18">
        <f>SUM(J6:J82)</f>
        <v>3710.4400000000005</v>
      </c>
      <c r="W87" s="17"/>
      <c r="X87" s="16">
        <f>MOD(V87,100)</f>
        <v>10.440000000000509</v>
      </c>
      <c r="Y87" s="15">
        <f>INT(V87/100)</f>
        <v>37</v>
      </c>
      <c r="Z87" s="18">
        <f>SUM(O6:O82)</f>
        <v>4304.1999999999989</v>
      </c>
      <c r="AA87" s="17"/>
      <c r="AB87" s="16">
        <f>MOD(Z87,100)</f>
        <v>4.1999999999989086</v>
      </c>
      <c r="AC87" s="15">
        <f>INT(Z87/100)</f>
        <v>43</v>
      </c>
    </row>
    <row r="88" spans="1:40 16384:16384" ht="27.95" hidden="1" customHeight="1" x14ac:dyDescent="0.55000000000000004">
      <c r="C88" s="14"/>
      <c r="D88" s="14"/>
      <c r="E88" s="11"/>
      <c r="F88" s="9"/>
      <c r="G88" s="14"/>
      <c r="H88" s="13"/>
      <c r="I88" s="11"/>
      <c r="J88" s="9"/>
      <c r="K88" s="10"/>
      <c r="L88" s="12">
        <f>SUM(C83+G83)</f>
        <v>162324</v>
      </c>
      <c r="M88" s="12">
        <f>SUM(D83+H83)</f>
        <v>8781476</v>
      </c>
      <c r="N88" s="12">
        <f>SUM(E83+I83)</f>
        <v>3</v>
      </c>
      <c r="O88" s="11">
        <f>SUM(F83+J83)</f>
        <v>104.19999999999982</v>
      </c>
      <c r="P88" s="10"/>
      <c r="Q88" s="10"/>
      <c r="R88" s="9"/>
      <c r="S88" s="8"/>
      <c r="T88" s="8"/>
      <c r="U88" s="8"/>
    </row>
    <row r="89" spans="1:40 16384:16384" ht="27.95" hidden="1" customHeight="1" x14ac:dyDescent="0.55000000000000004"/>
    <row r="90" spans="1:40 16384:16384" ht="27.95" hidden="1" customHeight="1" x14ac:dyDescent="0.55000000000000004"/>
    <row r="91" spans="1:40 16384:16384" ht="27.95" hidden="1" customHeight="1" x14ac:dyDescent="0.55000000000000004"/>
  </sheetData>
  <mergeCells count="14">
    <mergeCell ref="A83:B83"/>
    <mergeCell ref="M84:Q84"/>
    <mergeCell ref="A1:Q1"/>
    <mergeCell ref="A2:Q2"/>
    <mergeCell ref="A3:A5"/>
    <mergeCell ref="B3:B5"/>
    <mergeCell ref="C3:F3"/>
    <mergeCell ref="G3:J3"/>
    <mergeCell ref="L3:O3"/>
    <mergeCell ref="P3:P5"/>
    <mergeCell ref="Q3:Q5"/>
    <mergeCell ref="D4:F4"/>
    <mergeCell ref="H4:J4"/>
    <mergeCell ref="M4:O4"/>
  </mergeCells>
  <printOptions horizontalCentered="1"/>
  <pageMargins left="0.37" right="0.25729166666666664" top="0.74803149606299213" bottom="0.4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ข้อมูล น.ส.ล. 77 จังหวัด</vt:lpstr>
      <vt:lpstr>'ข้อมูล น.ส.ล. 77 จังหวัด'!Print_Area</vt:lpstr>
      <vt:lpstr>'ข้อมูล น.ส.ล. 77 จังหวัด'!Print_Titles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DOL-WS4</cp:lastModifiedBy>
  <cp:lastPrinted>2021-03-25T07:35:47Z</cp:lastPrinted>
  <dcterms:created xsi:type="dcterms:W3CDTF">2021-03-25T07:19:58Z</dcterms:created>
  <dcterms:modified xsi:type="dcterms:W3CDTF">2021-03-26T08:09:18Z</dcterms:modified>
</cp:coreProperties>
</file>