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J6" i="1" l="1"/>
  <c r="W9" i="1"/>
  <c r="W11" i="2"/>
  <c r="W8" i="3"/>
  <c r="Q8" i="3"/>
  <c r="P8" i="3"/>
  <c r="O8" i="3"/>
  <c r="M8" i="3"/>
  <c r="L8" i="3"/>
  <c r="K8" i="3"/>
  <c r="I8" i="3"/>
  <c r="H8" i="3"/>
  <c r="J8" i="3" s="1"/>
  <c r="G8" i="3"/>
  <c r="E8" i="3"/>
  <c r="D8" i="3"/>
  <c r="C8" i="3"/>
  <c r="R7" i="3"/>
  <c r="N7" i="3"/>
  <c r="J7" i="3"/>
  <c r="F7" i="3"/>
  <c r="R6" i="3"/>
  <c r="N6" i="3"/>
  <c r="J6" i="3"/>
  <c r="F6" i="3"/>
  <c r="Q11" i="2"/>
  <c r="P11" i="2"/>
  <c r="O11" i="2"/>
  <c r="M11" i="2"/>
  <c r="N11" i="2" s="1"/>
  <c r="L11" i="2"/>
  <c r="K11" i="2"/>
  <c r="I11" i="2"/>
  <c r="H11" i="2"/>
  <c r="G11" i="2"/>
  <c r="E11" i="2"/>
  <c r="D11" i="2"/>
  <c r="C11" i="2"/>
  <c r="R10" i="2"/>
  <c r="N10" i="2"/>
  <c r="J10" i="2"/>
  <c r="F10" i="2"/>
  <c r="R9" i="2"/>
  <c r="N9" i="2"/>
  <c r="J9" i="2"/>
  <c r="F9" i="2"/>
  <c r="R8" i="2"/>
  <c r="N8" i="2"/>
  <c r="J8" i="2"/>
  <c r="F8" i="2"/>
  <c r="R7" i="2"/>
  <c r="N7" i="2"/>
  <c r="J7" i="2"/>
  <c r="F7" i="2"/>
  <c r="R6" i="2"/>
  <c r="N6" i="2"/>
  <c r="J6" i="2"/>
  <c r="F6" i="2"/>
  <c r="R7" i="1"/>
  <c r="R8" i="1"/>
  <c r="R6" i="1"/>
  <c r="P9" i="1"/>
  <c r="Q9" i="1"/>
  <c r="O9" i="1"/>
  <c r="N7" i="1"/>
  <c r="N8" i="1"/>
  <c r="N6" i="1"/>
  <c r="L9" i="1"/>
  <c r="M9" i="1"/>
  <c r="K9" i="1"/>
  <c r="J7" i="1"/>
  <c r="J8" i="1"/>
  <c r="I9" i="1"/>
  <c r="H9" i="1"/>
  <c r="G9" i="1"/>
  <c r="F7" i="1"/>
  <c r="F8" i="1"/>
  <c r="F6" i="1"/>
  <c r="E9" i="1"/>
  <c r="D9" i="1"/>
  <c r="C9" i="1"/>
  <c r="F9" i="1" s="1"/>
  <c r="N9" i="1"/>
  <c r="J9" i="1"/>
  <c r="R8" i="3" l="1"/>
  <c r="J11" i="2"/>
  <c r="F8" i="3"/>
  <c r="S6" i="3"/>
  <c r="S6" i="2"/>
  <c r="T6" i="2" s="1"/>
  <c r="S8" i="2"/>
  <c r="S10" i="2"/>
  <c r="T10" i="2" s="1"/>
  <c r="F11" i="2"/>
  <c r="R11" i="2"/>
  <c r="S9" i="2"/>
  <c r="S8" i="1"/>
  <c r="T8" i="1" s="1"/>
  <c r="S7" i="1"/>
  <c r="T7" i="1" s="1"/>
  <c r="R9" i="1"/>
  <c r="S9" i="1" s="1"/>
  <c r="T9" i="1" s="1"/>
  <c r="S7" i="2"/>
  <c r="T7" i="2" s="1"/>
  <c r="N8" i="3"/>
  <c r="S7" i="3"/>
  <c r="T7" i="3" s="1"/>
  <c r="S6" i="1"/>
  <c r="S8" i="3" l="1"/>
  <c r="T8" i="3" s="1"/>
  <c r="X6" i="3"/>
  <c r="T6" i="3"/>
  <c r="X10" i="2"/>
  <c r="S11" i="2"/>
  <c r="T11" i="2" s="1"/>
  <c r="X6" i="2"/>
  <c r="X9" i="2"/>
  <c r="T9" i="2"/>
  <c r="X8" i="2"/>
  <c r="T8" i="2"/>
  <c r="X8" i="1"/>
  <c r="X6" i="1"/>
  <c r="T6" i="1"/>
  <c r="X8" i="3"/>
  <c r="X7" i="1"/>
  <c r="X7" i="2"/>
  <c r="X7" i="3"/>
  <c r="X9" i="1"/>
  <c r="X11" i="2" l="1"/>
</calcChain>
</file>

<file path=xl/sharedStrings.xml><?xml version="1.0" encoding="utf-8"?>
<sst xmlns="http://schemas.openxmlformats.org/spreadsheetml/2006/main" count="200" uniqueCount="125">
  <si>
    <t>Oct.</t>
  </si>
  <si>
    <t>Nov.</t>
  </si>
  <si>
    <t>Dec.</t>
  </si>
  <si>
    <t>Q1</t>
  </si>
  <si>
    <t>Jan.</t>
  </si>
  <si>
    <t>Feb.</t>
  </si>
  <si>
    <t>Mar.</t>
  </si>
  <si>
    <t>Q2</t>
  </si>
  <si>
    <t>Apr.</t>
  </si>
  <si>
    <t>May.</t>
  </si>
  <si>
    <t>Jun.</t>
  </si>
  <si>
    <t>Q3</t>
  </si>
  <si>
    <t>Jul.</t>
  </si>
  <si>
    <t>Aug.</t>
  </si>
  <si>
    <t>Sep.</t>
  </si>
  <si>
    <t>Q4</t>
  </si>
  <si>
    <t>Total</t>
  </si>
  <si>
    <t>แบ่งประเภทตามประเภทการบิน</t>
  </si>
  <si>
    <t>ปริมาณเที่ยวบินภายใน Bangkok FIR ปีงบประมาณ 2558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</si>
  <si>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</si>
  <si>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</si>
  <si>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</si>
  <si>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</si>
  <si>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</si>
  <si>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</si>
  <si>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</si>
  <si>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</si>
  <si>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</si>
  <si>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</si>
  <si>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</si>
  <si>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</si>
  <si>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</si>
  <si>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</si>
  <si>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</si>
  <si>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</si>
  <si>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</si>
  <si>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</si>
  <si>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</si>
  <si>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</si>
  <si>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</si>
  <si>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</si>
  <si>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</si>
  <si>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</si>
  <si>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</si>
  <si>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</si>
  <si>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</si>
  <si>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</si>
  <si>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</si>
  <si>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</si>
  <si>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</si>
  <si>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</si>
  <si>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</si>
  <si>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</si>
  <si>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</si>
  <si>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</si>
  <si>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</si>
  <si>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</si>
  <si>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</si>
  <si>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</si>
  <si>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</si>
  <si>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</si>
  <si>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</si>
  <si>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</si>
  <si>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</si>
  <si>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</si>
  <si>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</si>
  <si>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</si>
  <si>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</si>
  <si>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</si>
  <si>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</si>
  <si>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</si>
  <si>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</si>
  <si>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</si>
  <si>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</si>
  <si>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</si>
  <si>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</si>
  <si>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</si>
  <si>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</si>
  <si>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</si>
  <si>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</si>
  <si>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</si>
  <si>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</si>
  <si>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</si>
  <si>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</si>
  <si>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</si>
  <si>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</si>
  <si>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</si>
  <si>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</si>
  <si>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</si>
  <si>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</si>
  <si>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</si>
  <si>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</si>
  <si>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</si>
  <si>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</si>
  <si>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</si>
  <si>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</si>
  <si>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</si>
  <si>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</si>
  <si>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</si>
  <si>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</si>
  <si>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</si>
  <si>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</si>
  <si>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</si>
  <si>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</si>
  <si>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</si>
  <si>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</si>
  <si>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</si>
  <si>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</si>
  <si>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</si>
  <si>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</si>
  <si>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</si>
  <si>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</si>
  <si>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2016-07-13</t>
  </si>
  <si>
    <t>บริษัท วิทยุการบินแห่งประทศไทย จำกัด</t>
  </si>
  <si>
    <t>นางขนิษฐา คงถาวรวัฒนา</t>
  </si>
  <si>
    <t>kanittha.ko@aerothai.co.th</t>
  </si>
  <si>
    <t>02-287-8246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</si>
  <si>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</si>
  <si>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</si>
  <si>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</si>
  <si>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</si>
  <si>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</si>
  <si>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</si>
  <si>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ปริมาณเที่ยวบินภายใน Bangkok FIR ปีงบประมาณ 2563</t>
  </si>
  <si>
    <t>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</si>
</sst>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62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  <font>
      <sz val="11"/>
      <color rgb="FFFF000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187" fontId="1" fillId="4" borderId="1" xfId="1" applyNumberFormat="1" applyFont="1" applyFill="1" applyBorder="1"/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87" fontId="2" fillId="5" borderId="1" xfId="1" applyNumberFormat="1" applyFont="1" applyFill="1" applyBorder="1"/>
    <xf numFmtId="0" fontId="2" fillId="5" borderId="1" xfId="0" applyFont="1" applyFill="1" applyBorder="1" applyAlignment="1">
      <alignment horizontal="center" vertical="center"/>
    </xf>
    <xf numFmtId="187" fontId="2" fillId="5" borderId="1" xfId="0" applyNumberFormat="1" applyFont="1" applyFill="1" applyBorder="1"/>
    <xf numFmtId="187" fontId="2" fillId="2" borderId="1" xfId="0" applyNumberFormat="1" applyFont="1" applyFill="1" applyBorder="1"/>
    <xf numFmtId="187" fontId="1" fillId="5" borderId="1" xfId="1" applyNumberFormat="1" applyFont="1" applyFill="1" applyBorder="1"/>
    <xf numFmtId="187" fontId="2" fillId="2" borderId="1" xfId="1" applyNumberFormat="1" applyFont="1" applyFill="1" applyBorder="1"/>
    <xf numFmtId="187" fontId="0" fillId="2" borderId="1" xfId="0" applyNumberFormat="1" applyFill="1" applyBorder="1"/>
    <xf numFmtId="10" fontId="1" fillId="6" borderId="1" xfId="3" applyNumberFormat="1" applyFont="1" applyFill="1" applyBorder="1"/>
    <xf numFmtId="187" fontId="0" fillId="0" borderId="0" xfId="0" applyNumberFormat="1" applyFill="1" applyBorder="1"/>
    <xf numFmtId="0" fontId="0" fillId="3" borderId="1" xfId="0" applyFill="1" applyBorder="1" applyAlignment="1">
      <alignment vertical="center"/>
    </xf>
    <xf numFmtId="187" fontId="1" fillId="4" borderId="1" xfId="1" applyNumberFormat="1" applyFont="1" applyFill="1" applyBorder="1" applyAlignment="1">
      <alignment vertical="center"/>
    </xf>
    <xf numFmtId="10" fontId="1" fillId="6" borderId="1" xfId="3" applyNumberFormat="1" applyFont="1" applyFill="1" applyBorder="1" applyAlignment="1">
      <alignment vertical="center"/>
    </xf>
    <xf numFmtId="0" fontId="0" fillId="6" borderId="1" xfId="0" applyFill="1" applyBorder="1" applyAlignment="1">
      <alignment horizontal="right" vertical="center"/>
    </xf>
    <xf numFmtId="187" fontId="1" fillId="6" borderId="1" xfId="1" applyNumberFormat="1" applyFont="1" applyFill="1" applyBorder="1" applyAlignment="1">
      <alignment vertical="center"/>
    </xf>
    <xf numFmtId="10" fontId="1" fillId="4" borderId="1" xfId="3" applyNumberFormat="1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187" fontId="3" fillId="2" borderId="1" xfId="1" applyNumberFormat="1" applyFont="1" applyFill="1" applyBorder="1"/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/>
    <xf numFmtId="0" fontId="4" fillId="0" borderId="3" xfId="0" applyFont="1" applyBorder="1"/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top"/>
    </xf>
    <xf numFmtId="49" fontId="4" fillId="5" borderId="1" xfId="0" applyNumberFormat="1" applyFont="1" applyFill="1" applyBorder="1" applyAlignment="1">
      <alignment horizontal="left" vertical="top"/>
    </xf>
    <xf numFmtId="0" fontId="7" fillId="5" borderId="1" xfId="2" applyFill="1" applyBorder="1" applyAlignment="1">
      <alignment horizontal="left" vertical="top"/>
    </xf>
    <xf numFmtId="187" fontId="0" fillId="0" borderId="0" xfId="1" applyNumberFormat="1" applyFont="1"/>
    <xf numFmtId="43" fontId="1" fillId="2" borderId="1" xfId="1" applyNumberFormat="1" applyFont="1" applyFill="1" applyBorder="1"/>
    <xf numFmtId="187" fontId="1" fillId="0" borderId="4" xfId="1" applyNumberFormat="1" applyFont="1" applyFill="1" applyBorder="1"/>
    <xf numFmtId="187" fontId="8" fillId="0" borderId="0" xfId="1" applyNumberFormat="1" applyFont="1"/>
    <xf numFmtId="43" fontId="0" fillId="2" borderId="1" xfId="0" applyNumberFormat="1" applyFill="1" applyBorder="1"/>
    <xf numFmtId="49" fontId="4" fillId="5" borderId="2" xfId="0" applyNumberFormat="1" applyFont="1" applyFill="1" applyBorder="1" applyAlignment="1">
      <alignment horizontal="left" vertical="top"/>
    </xf>
    <xf numFmtId="49" fontId="4" fillId="5" borderId="4" xfId="0" applyNumberFormat="1" applyFont="1" applyFill="1" applyBorder="1" applyAlignment="1">
      <alignment horizontal="left" vertical="top"/>
    </xf>
    <xf numFmtId="49" fontId="4" fillId="5" borderId="3" xfId="0" applyNumberFormat="1" applyFont="1" applyFill="1" applyBorder="1" applyAlignment="1">
      <alignment horizontal="left" vertical="top"/>
    </xf>
    <xf numFmtId="0" fontId="4" fillId="5" borderId="2" xfId="0" applyFont="1" applyFill="1" applyBorder="1" applyAlignment="1">
      <alignment horizontal="left" vertical="top"/>
    </xf>
    <xf numFmtId="0" fontId="4" fillId="5" borderId="4" xfId="0" applyFont="1" applyFill="1" applyBorder="1" applyAlignment="1">
      <alignment horizontal="left" vertical="top"/>
    </xf>
    <xf numFmtId="0" fontId="4" fillId="5" borderId="3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kanittha.ko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topLeftCell="I2" zoomScaleNormal="100" workbookViewId="0">
      <selection activeCell="T6" sqref="T6"/>
    </sheetView>
  </sheetViews>
  <sheetFormatPr defaultRowHeight="15"/>
  <cols>
    <col min="2" max="2" width="16.140625" customWidth="1"/>
    <col min="3" max="3" width="8" bestFit="1" customWidth="1"/>
    <col min="4" max="4" width="8" customWidth="1"/>
    <col min="5" max="5" width="9.85546875" customWidth="1"/>
    <col min="7" max="8" width="11.5703125" bestFit="1" customWidth="1"/>
    <col min="11" max="11" width="9" bestFit="1" customWidth="1"/>
    <col min="12" max="12" width="10" bestFit="1" customWidth="1"/>
    <col min="13" max="13" width="8" bestFit="1" customWidth="1"/>
    <col min="14" max="14" width="10.140625" customWidth="1"/>
    <col min="15" max="15" width="8.7109375" customWidth="1"/>
    <col min="16" max="16" width="9" bestFit="1" customWidth="1"/>
    <col min="17" max="17" width="8" bestFit="1" customWidth="1"/>
    <col min="19" max="19" width="10.5703125" bestFit="1" customWidth="1"/>
    <col min="20" max="20" width="9.5703125" bestFit="1" customWidth="1"/>
    <col min="21" max="21" width="9.28515625" customWidth="1"/>
    <col min="22" max="22" width="16.7109375" customWidth="1"/>
    <col min="23" max="23" width="12.5703125" customWidth="1"/>
    <col min="24" max="24" width="15" bestFit="1" customWidth="1"/>
  </cols>
  <sheetData>
    <row r="1" spans="1:24">
      <c r="A1" t="s">
        <v>123</v>
      </c>
    </row>
    <row r="3" spans="1:24">
      <c r="A3" t="s">
        <v>17</v>
      </c>
    </row>
    <row r="5" spans="1:24">
      <c r="A5" s="5"/>
      <c r="B5" s="3"/>
      <c r="C5" s="1" t="s">
        <v>0</v>
      </c>
      <c r="D5" s="1" t="s">
        <v>1</v>
      </c>
      <c r="E5" s="1" t="s">
        <v>2</v>
      </c>
      <c r="F5" s="14" t="s">
        <v>3</v>
      </c>
      <c r="G5" s="1" t="s">
        <v>4</v>
      </c>
      <c r="H5" s="1" t="s">
        <v>5</v>
      </c>
      <c r="I5" s="1" t="s">
        <v>6</v>
      </c>
      <c r="J5" s="14" t="s">
        <v>7</v>
      </c>
      <c r="K5" s="1" t="s">
        <v>8</v>
      </c>
      <c r="L5" s="1" t="s">
        <v>9</v>
      </c>
      <c r="M5" s="1" t="s">
        <v>10</v>
      </c>
      <c r="N5" s="14" t="s">
        <v>11</v>
      </c>
      <c r="O5" s="1" t="s">
        <v>12</v>
      </c>
      <c r="P5" s="1" t="s">
        <v>13</v>
      </c>
      <c r="Q5" s="1" t="s">
        <v>14</v>
      </c>
      <c r="R5" s="14" t="s">
        <v>15</v>
      </c>
      <c r="S5" s="2" t="s">
        <v>16</v>
      </c>
      <c r="T5" s="2" t="s">
        <v>28</v>
      </c>
      <c r="U5" s="5"/>
      <c r="V5" s="22"/>
      <c r="W5" s="8" t="s">
        <v>124</v>
      </c>
      <c r="X5" s="8" t="s">
        <v>29</v>
      </c>
    </row>
    <row r="6" spans="1:24" ht="30">
      <c r="B6" s="11" t="s">
        <v>30</v>
      </c>
      <c r="C6" s="7">
        <v>43096</v>
      </c>
      <c r="D6" s="7">
        <v>42751</v>
      </c>
      <c r="E6" s="7">
        <v>45176</v>
      </c>
      <c r="F6" s="15">
        <f>SUM(C6:E6)</f>
        <v>131023</v>
      </c>
      <c r="G6" s="7">
        <v>47289</v>
      </c>
      <c r="H6" s="7">
        <v>33281</v>
      </c>
      <c r="I6" s="7">
        <v>19281</v>
      </c>
      <c r="J6" s="15">
        <f>SUM(G6:I6)</f>
        <v>99851</v>
      </c>
      <c r="K6" s="54">
        <v>3150</v>
      </c>
      <c r="L6" s="7">
        <v>3364</v>
      </c>
      <c r="M6" s="7">
        <v>3354</v>
      </c>
      <c r="N6" s="13">
        <f>SUM(K6:M6)</f>
        <v>9868</v>
      </c>
      <c r="O6" s="7">
        <v>3758</v>
      </c>
      <c r="P6" s="7">
        <v>4048</v>
      </c>
      <c r="Q6" s="7">
        <v>4212</v>
      </c>
      <c r="R6" s="13">
        <f>SUM(O6:Q6)</f>
        <v>12018</v>
      </c>
      <c r="S6" s="19">
        <f>SUM(R6,N6,J6,F6)</f>
        <v>252760</v>
      </c>
      <c r="T6" s="56">
        <f>S6/366</f>
        <v>690.60109289617492</v>
      </c>
      <c r="U6" s="21"/>
      <c r="V6" s="11" t="s">
        <v>30</v>
      </c>
      <c r="W6" s="23">
        <v>510451</v>
      </c>
      <c r="X6" s="27">
        <f>(S6-W6)/W6</f>
        <v>-0.50483004245265461</v>
      </c>
    </row>
    <row r="7" spans="1:24">
      <c r="B7" s="11" t="s">
        <v>31</v>
      </c>
      <c r="C7" s="7">
        <v>33673</v>
      </c>
      <c r="D7" s="7">
        <v>32836</v>
      </c>
      <c r="E7" s="7">
        <v>33634</v>
      </c>
      <c r="F7" s="15">
        <f>SUM(C7:E7)</f>
        <v>100143</v>
      </c>
      <c r="G7" s="7">
        <v>35904</v>
      </c>
      <c r="H7" s="7">
        <v>34758</v>
      </c>
      <c r="I7" s="7">
        <v>29398</v>
      </c>
      <c r="J7" s="15">
        <f>SUM(G7:I7)</f>
        <v>100060</v>
      </c>
      <c r="K7" s="7">
        <v>6583</v>
      </c>
      <c r="L7" s="7">
        <v>8956</v>
      </c>
      <c r="M7" s="7">
        <v>15380</v>
      </c>
      <c r="N7" s="13">
        <f>SUM(K7:M7)</f>
        <v>30919</v>
      </c>
      <c r="O7" s="7">
        <v>21674</v>
      </c>
      <c r="P7" s="7">
        <v>24080</v>
      </c>
      <c r="Q7" s="7">
        <v>24832</v>
      </c>
      <c r="R7" s="13">
        <f>SUM(O7:Q7)</f>
        <v>70586</v>
      </c>
      <c r="S7" s="19">
        <f>SUM(R7,N7,J7,F7)</f>
        <v>301708</v>
      </c>
      <c r="T7" s="56">
        <f t="shared" ref="T7:T9" si="0">S7/366</f>
        <v>824.33879781420762</v>
      </c>
      <c r="U7" s="21"/>
      <c r="V7" s="11" t="s">
        <v>31</v>
      </c>
      <c r="W7" s="23">
        <v>427255</v>
      </c>
      <c r="X7" s="27">
        <f>(S7-W7)/W7</f>
        <v>-0.29384559572152463</v>
      </c>
    </row>
    <row r="8" spans="1:24">
      <c r="B8" s="12" t="s">
        <v>32</v>
      </c>
      <c r="C8" s="7">
        <v>9326</v>
      </c>
      <c r="D8" s="7">
        <v>9176</v>
      </c>
      <c r="E8" s="7">
        <v>9786</v>
      </c>
      <c r="F8" s="15">
        <f>SUM(C8:E8)</f>
        <v>28288</v>
      </c>
      <c r="G8" s="7">
        <v>10312</v>
      </c>
      <c r="H8" s="7">
        <v>7787</v>
      </c>
      <c r="I8" s="7">
        <v>5115</v>
      </c>
      <c r="J8" s="15">
        <f>SUM(G8:I8)</f>
        <v>23214</v>
      </c>
      <c r="K8" s="7">
        <v>1071</v>
      </c>
      <c r="L8" s="7">
        <v>1493</v>
      </c>
      <c r="M8" s="7">
        <v>1653</v>
      </c>
      <c r="N8" s="13">
        <f>SUM(K8:M8)</f>
        <v>4217</v>
      </c>
      <c r="O8" s="7">
        <v>2027</v>
      </c>
      <c r="P8" s="7">
        <v>2412</v>
      </c>
      <c r="Q8" s="7">
        <v>2279</v>
      </c>
      <c r="R8" s="13">
        <f>SUM(O8:Q8)</f>
        <v>6718</v>
      </c>
      <c r="S8" s="19">
        <f>SUM(R8,N8,J8,F8)</f>
        <v>62437</v>
      </c>
      <c r="T8" s="56">
        <f t="shared" si="0"/>
        <v>170.5928961748634</v>
      </c>
      <c r="U8" s="21"/>
      <c r="V8" s="12" t="s">
        <v>32</v>
      </c>
      <c r="W8" s="23">
        <v>108035</v>
      </c>
      <c r="X8" s="27">
        <f>(S8-W8)/W8</f>
        <v>-0.42206692275651408</v>
      </c>
    </row>
    <row r="9" spans="1:24">
      <c r="B9" s="10" t="s">
        <v>16</v>
      </c>
      <c r="C9" s="6">
        <f>SUM(C6:C8)</f>
        <v>86095</v>
      </c>
      <c r="D9" s="6">
        <f>SUM(D6:D8)</f>
        <v>84763</v>
      </c>
      <c r="E9" s="6">
        <f>SUM(E6:E8)</f>
        <v>88596</v>
      </c>
      <c r="F9" s="16">
        <f>SUM(C9:E9)</f>
        <v>259454</v>
      </c>
      <c r="G9" s="6">
        <f t="shared" ref="G9:R9" si="1">SUM(G6:G8)</f>
        <v>93505</v>
      </c>
      <c r="H9" s="6">
        <f t="shared" si="1"/>
        <v>75826</v>
      </c>
      <c r="I9" s="6">
        <f t="shared" si="1"/>
        <v>53794</v>
      </c>
      <c r="J9" s="29">
        <f t="shared" si="1"/>
        <v>223125</v>
      </c>
      <c r="K9" s="6">
        <f>SUM(K6:K8)</f>
        <v>10804</v>
      </c>
      <c r="L9" s="6">
        <f t="shared" si="1"/>
        <v>13813</v>
      </c>
      <c r="M9" s="6">
        <f t="shared" si="1"/>
        <v>20387</v>
      </c>
      <c r="N9" s="29">
        <f t="shared" si="1"/>
        <v>45004</v>
      </c>
      <c r="O9" s="6">
        <f t="shared" si="1"/>
        <v>27459</v>
      </c>
      <c r="P9" s="6">
        <f t="shared" si="1"/>
        <v>30540</v>
      </c>
      <c r="Q9" s="6">
        <f t="shared" si="1"/>
        <v>31323</v>
      </c>
      <c r="R9" s="29">
        <f t="shared" si="1"/>
        <v>89322</v>
      </c>
      <c r="S9" s="19">
        <f>SUM(R9,N9,J9,F9)</f>
        <v>616905</v>
      </c>
      <c r="T9" s="56">
        <f t="shared" si="0"/>
        <v>1685.532786885246</v>
      </c>
      <c r="U9" s="21"/>
      <c r="V9" s="25" t="s">
        <v>16</v>
      </c>
      <c r="W9" s="26">
        <f>SUM(W6:W8)</f>
        <v>1045741</v>
      </c>
      <c r="X9" s="24">
        <f>(S9-W9)/W9</f>
        <v>-0.41007859498671279</v>
      </c>
    </row>
    <row r="11" spans="1:24">
      <c r="K11" s="52"/>
      <c r="L11" s="52"/>
      <c r="M11" s="52"/>
      <c r="N11" s="52"/>
      <c r="O11" s="5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topLeftCell="H1" workbookViewId="0">
      <selection activeCell="T24" sqref="T24"/>
    </sheetView>
  </sheetViews>
  <sheetFormatPr defaultRowHeight="15"/>
  <cols>
    <col min="2" max="2" width="14.140625" customWidth="1"/>
    <col min="3" max="3" width="8" bestFit="1" customWidth="1"/>
    <col min="4" max="4" width="9" bestFit="1" customWidth="1"/>
    <col min="5" max="5" width="8" bestFit="1" customWidth="1"/>
    <col min="7" max="7" width="9" bestFit="1" customWidth="1"/>
    <col min="9" max="9" width="8" bestFit="1" customWidth="1"/>
    <col min="10" max="10" width="11.5703125" bestFit="1" customWidth="1"/>
    <col min="12" max="12" width="8.5703125" bestFit="1" customWidth="1"/>
    <col min="14" max="14" width="10.28515625" customWidth="1"/>
    <col min="15" max="15" width="8" bestFit="1" customWidth="1"/>
    <col min="16" max="16" width="11.5703125" bestFit="1" customWidth="1"/>
    <col min="18" max="18" width="10.85546875" customWidth="1"/>
    <col min="19" max="19" width="10.42578125" customWidth="1"/>
    <col min="20" max="20" width="9.5703125" bestFit="1" customWidth="1"/>
    <col min="22" max="22" width="13.42578125" customWidth="1"/>
    <col min="23" max="23" width="12.7109375" customWidth="1"/>
    <col min="24" max="24" width="15" bestFit="1" customWidth="1"/>
  </cols>
  <sheetData>
    <row r="1" spans="1:24">
      <c r="A1" t="s">
        <v>123</v>
      </c>
    </row>
    <row r="3" spans="1:24">
      <c r="A3" t="s">
        <v>19</v>
      </c>
    </row>
    <row r="5" spans="1:24">
      <c r="B5" s="4"/>
      <c r="C5" s="1" t="s">
        <v>0</v>
      </c>
      <c r="D5" s="1" t="s">
        <v>1</v>
      </c>
      <c r="E5" s="1" t="s">
        <v>2</v>
      </c>
      <c r="F5" s="14" t="s">
        <v>3</v>
      </c>
      <c r="G5" s="1" t="s">
        <v>4</v>
      </c>
      <c r="H5" s="1" t="s">
        <v>5</v>
      </c>
      <c r="I5" s="1" t="s">
        <v>6</v>
      </c>
      <c r="J5" s="14" t="s">
        <v>7</v>
      </c>
      <c r="K5" s="1" t="s">
        <v>8</v>
      </c>
      <c r="L5" s="1" t="s">
        <v>9</v>
      </c>
      <c r="M5" s="1" t="s">
        <v>10</v>
      </c>
      <c r="N5" s="28" t="s">
        <v>11</v>
      </c>
      <c r="O5" s="1" t="s">
        <v>12</v>
      </c>
      <c r="P5" s="1" t="s">
        <v>13</v>
      </c>
      <c r="Q5" s="1" t="s">
        <v>14</v>
      </c>
      <c r="R5" s="14" t="s">
        <v>15</v>
      </c>
      <c r="S5" s="2" t="s">
        <v>16</v>
      </c>
      <c r="T5" s="2" t="s">
        <v>28</v>
      </c>
      <c r="V5" s="4"/>
      <c r="W5" s="8" t="s">
        <v>124</v>
      </c>
      <c r="X5" s="8" t="s">
        <v>29</v>
      </c>
    </row>
    <row r="6" spans="1:24">
      <c r="B6" s="12" t="s">
        <v>20</v>
      </c>
      <c r="C6" s="7">
        <v>73518</v>
      </c>
      <c r="D6" s="7">
        <v>71737</v>
      </c>
      <c r="E6" s="7">
        <v>76024</v>
      </c>
      <c r="F6" s="13">
        <f t="shared" ref="F6:F11" si="0">SUM(C6:E6)</f>
        <v>221279</v>
      </c>
      <c r="G6" s="7">
        <v>78000</v>
      </c>
      <c r="H6" s="7">
        <v>61676</v>
      </c>
      <c r="I6" s="7">
        <v>41921</v>
      </c>
      <c r="J6" s="15">
        <f t="shared" ref="J6:J11" si="1">SUM(G6:I6)</f>
        <v>181597</v>
      </c>
      <c r="K6" s="7">
        <v>4266</v>
      </c>
      <c r="L6" s="7">
        <v>6364</v>
      </c>
      <c r="M6" s="7">
        <v>10814</v>
      </c>
      <c r="N6" s="17">
        <f t="shared" ref="N6:N11" si="2">SUM(K6:M6)</f>
        <v>21444</v>
      </c>
      <c r="O6" s="7">
        <v>17333</v>
      </c>
      <c r="P6" s="7">
        <v>20385</v>
      </c>
      <c r="Q6" s="7">
        <v>21574</v>
      </c>
      <c r="R6" s="13">
        <f t="shared" ref="R6:R11" si="3">SUM(O6:Q6)</f>
        <v>59292</v>
      </c>
      <c r="S6" s="6">
        <f t="shared" ref="S6:S11" si="4">SUM(R6,N6,J6,F6)</f>
        <v>483612</v>
      </c>
      <c r="T6" s="53">
        <f>S6/366</f>
        <v>1321.344262295082</v>
      </c>
      <c r="V6" s="12" t="s">
        <v>20</v>
      </c>
      <c r="W6" s="9">
        <v>877252</v>
      </c>
      <c r="X6" s="31">
        <f t="shared" ref="X6:X11" si="5">(S6-W6)/W6</f>
        <v>-0.44871941015808459</v>
      </c>
    </row>
    <row r="7" spans="1:24">
      <c r="B7" s="12" t="s">
        <v>21</v>
      </c>
      <c r="C7" s="7">
        <v>1548</v>
      </c>
      <c r="D7" s="7">
        <v>1962</v>
      </c>
      <c r="E7" s="7">
        <v>2252</v>
      </c>
      <c r="F7" s="13">
        <f t="shared" si="0"/>
        <v>5762</v>
      </c>
      <c r="G7" s="7">
        <v>3001</v>
      </c>
      <c r="H7" s="7">
        <v>2015</v>
      </c>
      <c r="I7" s="7">
        <v>1924</v>
      </c>
      <c r="J7" s="15">
        <f t="shared" si="1"/>
        <v>6940</v>
      </c>
      <c r="K7" s="7">
        <v>1050</v>
      </c>
      <c r="L7" s="7">
        <v>1018</v>
      </c>
      <c r="M7" s="7">
        <v>1277</v>
      </c>
      <c r="N7" s="17">
        <f t="shared" si="2"/>
        <v>3345</v>
      </c>
      <c r="O7" s="7">
        <v>1407</v>
      </c>
      <c r="P7" s="7">
        <v>1437</v>
      </c>
      <c r="Q7" s="7">
        <v>1573</v>
      </c>
      <c r="R7" s="13">
        <f t="shared" si="3"/>
        <v>4417</v>
      </c>
      <c r="S7" s="6">
        <f t="shared" si="4"/>
        <v>20464</v>
      </c>
      <c r="T7" s="53">
        <f t="shared" ref="T7:T11" si="6">S7/366</f>
        <v>55.912568306010932</v>
      </c>
      <c r="V7" s="12" t="s">
        <v>21</v>
      </c>
      <c r="W7" s="9">
        <v>22855</v>
      </c>
      <c r="X7" s="31">
        <f t="shared" si="5"/>
        <v>-0.10461605775541458</v>
      </c>
    </row>
    <row r="8" spans="1:24">
      <c r="B8" s="12" t="s">
        <v>22</v>
      </c>
      <c r="C8" s="7">
        <v>6998</v>
      </c>
      <c r="D8" s="7">
        <v>6765</v>
      </c>
      <c r="E8" s="7">
        <v>5681</v>
      </c>
      <c r="F8" s="13">
        <f t="shared" si="0"/>
        <v>19444</v>
      </c>
      <c r="G8" s="7">
        <v>6681</v>
      </c>
      <c r="H8" s="7">
        <v>6224</v>
      </c>
      <c r="I8" s="7">
        <v>4580</v>
      </c>
      <c r="J8" s="15">
        <f t="shared" si="1"/>
        <v>17485</v>
      </c>
      <c r="K8" s="7">
        <v>1176</v>
      </c>
      <c r="L8" s="7">
        <v>1594</v>
      </c>
      <c r="M8" s="7">
        <v>2788</v>
      </c>
      <c r="N8" s="17">
        <f t="shared" si="2"/>
        <v>5558</v>
      </c>
      <c r="O8" s="7">
        <v>3875</v>
      </c>
      <c r="P8" s="7">
        <v>3711</v>
      </c>
      <c r="Q8" s="7">
        <v>3279</v>
      </c>
      <c r="R8" s="13">
        <f t="shared" si="3"/>
        <v>10865</v>
      </c>
      <c r="S8" s="6">
        <f t="shared" si="4"/>
        <v>53352</v>
      </c>
      <c r="T8" s="53">
        <f t="shared" si="6"/>
        <v>145.7704918032787</v>
      </c>
      <c r="V8" s="12" t="s">
        <v>22</v>
      </c>
      <c r="W8" s="9">
        <v>89684</v>
      </c>
      <c r="X8" s="31">
        <f t="shared" si="5"/>
        <v>-0.40511127960394272</v>
      </c>
    </row>
    <row r="9" spans="1:24">
      <c r="B9" s="12" t="s">
        <v>23</v>
      </c>
      <c r="C9" s="7">
        <v>2938</v>
      </c>
      <c r="D9" s="7">
        <v>3359</v>
      </c>
      <c r="E9" s="7">
        <v>3410</v>
      </c>
      <c r="F9" s="13">
        <f t="shared" si="0"/>
        <v>9707</v>
      </c>
      <c r="G9" s="7">
        <v>4185</v>
      </c>
      <c r="H9" s="7">
        <v>4200</v>
      </c>
      <c r="I9" s="7">
        <v>3958</v>
      </c>
      <c r="J9" s="15">
        <f t="shared" si="1"/>
        <v>12343</v>
      </c>
      <c r="K9" s="7">
        <v>2919</v>
      </c>
      <c r="L9" s="7">
        <v>3185</v>
      </c>
      <c r="M9" s="7">
        <v>3784</v>
      </c>
      <c r="N9" s="17">
        <f t="shared" si="2"/>
        <v>9888</v>
      </c>
      <c r="O9" s="7">
        <v>3330</v>
      </c>
      <c r="P9" s="7">
        <v>3406</v>
      </c>
      <c r="Q9" s="7">
        <v>3073</v>
      </c>
      <c r="R9" s="13">
        <f t="shared" si="3"/>
        <v>9809</v>
      </c>
      <c r="S9" s="6">
        <f t="shared" si="4"/>
        <v>41747</v>
      </c>
      <c r="T9" s="53">
        <f t="shared" si="6"/>
        <v>114.06284153005464</v>
      </c>
      <c r="V9" s="12" t="s">
        <v>23</v>
      </c>
      <c r="W9" s="9">
        <v>39703</v>
      </c>
      <c r="X9" s="31">
        <f t="shared" si="5"/>
        <v>5.1482255748935848E-2</v>
      </c>
    </row>
    <row r="10" spans="1:24">
      <c r="B10" s="12" t="s">
        <v>24</v>
      </c>
      <c r="C10" s="7">
        <v>1093</v>
      </c>
      <c r="D10" s="7">
        <v>940</v>
      </c>
      <c r="E10" s="7">
        <v>1229</v>
      </c>
      <c r="F10" s="13">
        <f t="shared" si="0"/>
        <v>3262</v>
      </c>
      <c r="G10" s="7">
        <v>1638</v>
      </c>
      <c r="H10" s="7">
        <v>1711</v>
      </c>
      <c r="I10" s="7">
        <v>1411</v>
      </c>
      <c r="J10" s="15">
        <f t="shared" si="1"/>
        <v>4760</v>
      </c>
      <c r="K10" s="7">
        <v>1393</v>
      </c>
      <c r="L10" s="7">
        <v>1652</v>
      </c>
      <c r="M10" s="7">
        <v>1724</v>
      </c>
      <c r="N10" s="17">
        <f t="shared" si="2"/>
        <v>4769</v>
      </c>
      <c r="O10" s="7">
        <v>1694</v>
      </c>
      <c r="P10" s="7">
        <v>1421</v>
      </c>
      <c r="Q10" s="7">
        <v>1824</v>
      </c>
      <c r="R10" s="13">
        <f t="shared" si="3"/>
        <v>4939</v>
      </c>
      <c r="S10" s="6">
        <f t="shared" si="4"/>
        <v>17730</v>
      </c>
      <c r="T10" s="53">
        <f t="shared" si="6"/>
        <v>48.442622950819676</v>
      </c>
      <c r="V10" s="12" t="s">
        <v>24</v>
      </c>
      <c r="W10" s="9">
        <v>16237</v>
      </c>
      <c r="X10" s="31">
        <f t="shared" si="5"/>
        <v>9.1950483463694027E-2</v>
      </c>
    </row>
    <row r="11" spans="1:24">
      <c r="B11" s="10" t="s">
        <v>16</v>
      </c>
      <c r="C11" s="6">
        <f>SUM(C6:C10)</f>
        <v>86095</v>
      </c>
      <c r="D11" s="6">
        <f>SUM(D6:D10)</f>
        <v>84763</v>
      </c>
      <c r="E11" s="6">
        <f>SUM(E6:E10)</f>
        <v>88596</v>
      </c>
      <c r="F11" s="18">
        <f t="shared" si="0"/>
        <v>259454</v>
      </c>
      <c r="G11" s="6">
        <f>SUM(G6:G10)</f>
        <v>93505</v>
      </c>
      <c r="H11" s="6">
        <f>SUM(H6:H10)</f>
        <v>75826</v>
      </c>
      <c r="I11" s="6">
        <f>SUM(I6:I10)</f>
        <v>53794</v>
      </c>
      <c r="J11" s="16">
        <f t="shared" si="1"/>
        <v>223125</v>
      </c>
      <c r="K11" s="6">
        <f>SUM(K6:K10)</f>
        <v>10804</v>
      </c>
      <c r="L11" s="6">
        <f>SUM(L6:L10)</f>
        <v>13813</v>
      </c>
      <c r="M11" s="6">
        <f>SUM(M6:M10)</f>
        <v>20387</v>
      </c>
      <c r="N11" s="29">
        <f t="shared" si="2"/>
        <v>45004</v>
      </c>
      <c r="O11" s="6">
        <f>SUM(O6:O10)</f>
        <v>27639</v>
      </c>
      <c r="P11" s="6">
        <f>SUM(P6:P10)</f>
        <v>30360</v>
      </c>
      <c r="Q11" s="6">
        <f>SUM(Q6:Q10)</f>
        <v>31323</v>
      </c>
      <c r="R11" s="29">
        <f t="shared" si="3"/>
        <v>89322</v>
      </c>
      <c r="S11" s="6">
        <f t="shared" si="4"/>
        <v>616905</v>
      </c>
      <c r="T11" s="53">
        <f t="shared" si="6"/>
        <v>1685.532786885246</v>
      </c>
      <c r="V11" s="25" t="s">
        <v>16</v>
      </c>
      <c r="W11" s="30">
        <f>SUM(W6:W10)</f>
        <v>1045731</v>
      </c>
      <c r="X11" s="20">
        <f t="shared" si="5"/>
        <v>-0.41007295375196873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zoomScaleNormal="100" workbookViewId="0">
      <selection activeCell="Q8" sqref="Q8"/>
    </sheetView>
  </sheetViews>
  <sheetFormatPr defaultRowHeight="15"/>
  <cols>
    <col min="3" max="3" width="8" bestFit="1" customWidth="1"/>
    <col min="4" max="4" width="9" bestFit="1" customWidth="1"/>
    <col min="7" max="9" width="8" bestFit="1" customWidth="1"/>
    <col min="11" max="11" width="9" customWidth="1"/>
    <col min="12" max="13" width="8" bestFit="1" customWidth="1"/>
    <col min="15" max="15" width="9" bestFit="1" customWidth="1"/>
    <col min="16" max="16" width="10" customWidth="1"/>
    <col min="17" max="17" width="9.5703125" customWidth="1"/>
    <col min="19" max="19" width="11.140625" customWidth="1"/>
    <col min="20" max="20" width="9.5703125" bestFit="1" customWidth="1"/>
    <col min="23" max="23" width="10.85546875" customWidth="1"/>
    <col min="24" max="24" width="15" bestFit="1" customWidth="1"/>
  </cols>
  <sheetData>
    <row r="1" spans="1:24">
      <c r="A1" t="s">
        <v>123</v>
      </c>
    </row>
    <row r="2" spans="1:24" ht="10.5" customHeight="1"/>
    <row r="3" spans="1:24">
      <c r="A3" t="s">
        <v>25</v>
      </c>
    </row>
    <row r="5" spans="1:24">
      <c r="B5" s="3"/>
      <c r="C5" s="1" t="s">
        <v>0</v>
      </c>
      <c r="D5" s="1" t="s">
        <v>1</v>
      </c>
      <c r="E5" s="1" t="s">
        <v>2</v>
      </c>
      <c r="F5" s="14" t="s">
        <v>3</v>
      </c>
      <c r="G5" s="1" t="s">
        <v>4</v>
      </c>
      <c r="H5" s="1" t="s">
        <v>5</v>
      </c>
      <c r="I5" s="1" t="s">
        <v>6</v>
      </c>
      <c r="J5" s="14" t="s">
        <v>7</v>
      </c>
      <c r="K5" s="1" t="s">
        <v>8</v>
      </c>
      <c r="L5" s="1" t="s">
        <v>9</v>
      </c>
      <c r="M5" s="1" t="s">
        <v>10</v>
      </c>
      <c r="N5" s="14" t="s">
        <v>11</v>
      </c>
      <c r="O5" s="1" t="s">
        <v>12</v>
      </c>
      <c r="P5" s="1" t="s">
        <v>13</v>
      </c>
      <c r="Q5" s="1" t="s">
        <v>14</v>
      </c>
      <c r="R5" s="14" t="s">
        <v>15</v>
      </c>
      <c r="S5" s="2" t="s">
        <v>16</v>
      </c>
      <c r="T5" s="2" t="s">
        <v>28</v>
      </c>
      <c r="V5" s="3"/>
      <c r="W5" s="8" t="s">
        <v>124</v>
      </c>
      <c r="X5" s="8" t="s">
        <v>29</v>
      </c>
    </row>
    <row r="6" spans="1:24">
      <c r="B6" s="12" t="s">
        <v>26</v>
      </c>
      <c r="C6" s="7">
        <v>77804</v>
      </c>
      <c r="D6" s="7">
        <v>77000</v>
      </c>
      <c r="E6" s="7">
        <v>81189</v>
      </c>
      <c r="F6" s="13">
        <f>SUM(C6:E6)</f>
        <v>235993</v>
      </c>
      <c r="G6" s="7">
        <v>84408</v>
      </c>
      <c r="H6" s="7">
        <v>67042</v>
      </c>
      <c r="I6" s="7">
        <v>46873</v>
      </c>
      <c r="J6" s="15">
        <f>SUM(G6:I6)</f>
        <v>198323</v>
      </c>
      <c r="K6" s="7">
        <v>6568</v>
      </c>
      <c r="L6" s="7">
        <v>8877</v>
      </c>
      <c r="M6" s="7">
        <v>13809</v>
      </c>
      <c r="N6" s="13">
        <f>SUM(K6:M6)</f>
        <v>29254</v>
      </c>
      <c r="O6" s="7">
        <v>20541</v>
      </c>
      <c r="P6" s="7">
        <v>23656</v>
      </c>
      <c r="Q6" s="7">
        <v>24777</v>
      </c>
      <c r="R6" s="13">
        <f>SUM(O6:Q6)</f>
        <v>68974</v>
      </c>
      <c r="S6" s="6">
        <f>SUM(R6,N6,J6,F6)</f>
        <v>532544</v>
      </c>
      <c r="T6" s="53">
        <f>S6/366</f>
        <v>1455.0382513661202</v>
      </c>
      <c r="V6" s="12" t="s">
        <v>26</v>
      </c>
      <c r="W6" s="9">
        <v>936615</v>
      </c>
      <c r="X6" s="31">
        <f>(S6-W6)/W6</f>
        <v>-0.43141632367621702</v>
      </c>
    </row>
    <row r="7" spans="1:24">
      <c r="B7" s="12" t="s">
        <v>27</v>
      </c>
      <c r="C7" s="7">
        <v>8291</v>
      </c>
      <c r="D7" s="7">
        <v>7763</v>
      </c>
      <c r="E7" s="7">
        <v>7407</v>
      </c>
      <c r="F7" s="13">
        <f>SUM(C7:E7)</f>
        <v>23461</v>
      </c>
      <c r="G7" s="7">
        <v>9097</v>
      </c>
      <c r="H7" s="7">
        <v>8784</v>
      </c>
      <c r="I7" s="7">
        <v>6921</v>
      </c>
      <c r="J7" s="15">
        <f>SUM(G7:I7)</f>
        <v>24802</v>
      </c>
      <c r="K7" s="7">
        <v>4236</v>
      </c>
      <c r="L7" s="7">
        <v>4936</v>
      </c>
      <c r="M7" s="7">
        <v>6578</v>
      </c>
      <c r="N7" s="13">
        <f>SUM(K7:M7)</f>
        <v>15750</v>
      </c>
      <c r="O7" s="7">
        <v>7098</v>
      </c>
      <c r="P7" s="7">
        <v>6704</v>
      </c>
      <c r="Q7" s="7">
        <v>6546</v>
      </c>
      <c r="R7" s="13">
        <f>SUM(O7:Q7)</f>
        <v>20348</v>
      </c>
      <c r="S7" s="6">
        <f>SUM(R7,N7,J7,F7)</f>
        <v>84361</v>
      </c>
      <c r="T7" s="53">
        <f t="shared" ref="T7:T8" si="0">S7/366</f>
        <v>230.49453551912569</v>
      </c>
      <c r="V7" s="12" t="s">
        <v>27</v>
      </c>
      <c r="W7" s="9">
        <v>109126</v>
      </c>
      <c r="X7" s="31">
        <f>(S7-W7)/W7</f>
        <v>-0.22693950112713743</v>
      </c>
    </row>
    <row r="8" spans="1:24">
      <c r="B8" s="10" t="s">
        <v>16</v>
      </c>
      <c r="C8" s="6">
        <f>SUM(C6:C7)</f>
        <v>86095</v>
      </c>
      <c r="D8" s="6">
        <f>SUM(D6:D7)</f>
        <v>84763</v>
      </c>
      <c r="E8" s="6">
        <f>SUM(E6:E7)</f>
        <v>88596</v>
      </c>
      <c r="F8" s="18">
        <f>SUM(C8:E8)</f>
        <v>259454</v>
      </c>
      <c r="G8" s="6">
        <f>SUM(G6:G7)</f>
        <v>93505</v>
      </c>
      <c r="H8" s="6">
        <f>SUM(H6:H7)</f>
        <v>75826</v>
      </c>
      <c r="I8" s="6">
        <f>SUM(I6:I7)</f>
        <v>53794</v>
      </c>
      <c r="J8" s="16">
        <f>SUM(G8:I8)</f>
        <v>223125</v>
      </c>
      <c r="K8" s="6">
        <f t="shared" ref="K8:Q8" si="1">SUM(K6:K7)</f>
        <v>10804</v>
      </c>
      <c r="L8" s="6">
        <f t="shared" si="1"/>
        <v>13813</v>
      </c>
      <c r="M8" s="6">
        <f t="shared" si="1"/>
        <v>20387</v>
      </c>
      <c r="N8" s="29">
        <f t="shared" si="1"/>
        <v>45004</v>
      </c>
      <c r="O8" s="6">
        <f t="shared" si="1"/>
        <v>27639</v>
      </c>
      <c r="P8" s="6">
        <f t="shared" si="1"/>
        <v>30360</v>
      </c>
      <c r="Q8" s="6">
        <f t="shared" si="1"/>
        <v>31323</v>
      </c>
      <c r="R8" s="18">
        <f>SUM(O8:Q8)</f>
        <v>89322</v>
      </c>
      <c r="S8" s="6">
        <f>SUM(R8,N8,J8,F8)</f>
        <v>616905</v>
      </c>
      <c r="T8" s="53">
        <f t="shared" si="0"/>
        <v>1685.532786885246</v>
      </c>
      <c r="V8" s="25" t="s">
        <v>16</v>
      </c>
      <c r="W8" s="32">
        <f>SUM(W6:W7)</f>
        <v>1045741</v>
      </c>
      <c r="X8" s="20">
        <f>(S8-W8)/W8</f>
        <v>-0.41007859498671279</v>
      </c>
    </row>
    <row r="12" spans="1:24">
      <c r="J12" s="52"/>
      <c r="K12" s="52"/>
      <c r="N12" s="52"/>
      <c r="O12" s="55"/>
      <c r="P12" s="52"/>
      <c r="Q12" s="55"/>
      <c r="R12" s="52"/>
    </row>
    <row r="13" spans="1:24">
      <c r="J13" s="52"/>
      <c r="K13" s="52"/>
      <c r="N13" s="52"/>
      <c r="O13" s="55"/>
      <c r="P13" s="52"/>
      <c r="Q13" s="55"/>
      <c r="R13" s="5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H4" sqref="H4"/>
    </sheetView>
  </sheetViews>
  <sheetFormatPr defaultColWidth="8.7109375" defaultRowHeight="21"/>
  <cols>
    <col min="1" max="1" width="8.7109375" style="33"/>
    <col min="2" max="2" width="6.85546875" style="35" customWidth="1"/>
    <col min="3" max="3" width="15.7109375" style="33" customWidth="1"/>
    <col min="4" max="4" width="16.7109375" style="33" customWidth="1"/>
    <col min="5" max="5" width="26.28515625" style="33" customWidth="1"/>
    <col min="6" max="6" width="19.85546875" style="33" customWidth="1"/>
    <col min="7" max="7" width="13.42578125" style="33" customWidth="1"/>
    <col min="8" max="8" width="28.5703125" style="33" customWidth="1"/>
    <col min="9" max="16384" width="8.7109375" style="33"/>
  </cols>
  <sheetData>
    <row r="2" spans="2:8" ht="42">
      <c r="B2" s="46" t="s">
        <v>33</v>
      </c>
      <c r="C2" s="46" t="s">
        <v>34</v>
      </c>
      <c r="D2" s="46" t="s">
        <v>35</v>
      </c>
      <c r="E2" s="46" t="s">
        <v>36</v>
      </c>
      <c r="F2" s="46" t="s">
        <v>37</v>
      </c>
      <c r="G2" s="46" t="s">
        <v>38</v>
      </c>
      <c r="H2" s="45" t="s">
        <v>108</v>
      </c>
    </row>
    <row r="3" spans="2:8" ht="42">
      <c r="B3" s="38">
        <v>1</v>
      </c>
      <c r="C3" s="36" t="s">
        <v>39</v>
      </c>
      <c r="D3" s="36" t="s">
        <v>40</v>
      </c>
      <c r="E3" s="36" t="s">
        <v>41</v>
      </c>
      <c r="F3" s="36"/>
      <c r="G3" s="37" t="s">
        <v>42</v>
      </c>
      <c r="H3" s="49" t="s">
        <v>109</v>
      </c>
    </row>
    <row r="4" spans="2:8" ht="42">
      <c r="B4" s="38">
        <v>2</v>
      </c>
      <c r="C4" s="36" t="s">
        <v>43</v>
      </c>
      <c r="D4" s="36" t="s">
        <v>44</v>
      </c>
      <c r="E4" s="36" t="s">
        <v>45</v>
      </c>
      <c r="F4" s="36"/>
      <c r="G4" s="37" t="s">
        <v>42</v>
      </c>
      <c r="H4" s="48" t="s">
        <v>18</v>
      </c>
    </row>
    <row r="5" spans="2:8" ht="84">
      <c r="B5" s="38">
        <v>3</v>
      </c>
      <c r="C5" s="36" t="s">
        <v>46</v>
      </c>
      <c r="D5" s="36" t="s">
        <v>47</v>
      </c>
      <c r="E5" s="36" t="s">
        <v>110</v>
      </c>
      <c r="F5" s="36"/>
      <c r="G5" s="37" t="s">
        <v>42</v>
      </c>
      <c r="H5" s="48" t="s">
        <v>111</v>
      </c>
    </row>
    <row r="6" spans="2:8" ht="63">
      <c r="B6" s="38">
        <v>4</v>
      </c>
      <c r="C6" s="36" t="s">
        <v>48</v>
      </c>
      <c r="D6" s="36" t="s">
        <v>49</v>
      </c>
      <c r="E6" s="36" t="s">
        <v>50</v>
      </c>
      <c r="F6" s="36" t="s">
        <v>51</v>
      </c>
      <c r="G6" s="37" t="s">
        <v>42</v>
      </c>
      <c r="H6" s="48" t="s">
        <v>117</v>
      </c>
    </row>
    <row r="7" spans="2:8" ht="63">
      <c r="B7" s="38">
        <v>5</v>
      </c>
      <c r="C7" s="36" t="s">
        <v>52</v>
      </c>
      <c r="D7" s="36" t="s">
        <v>53</v>
      </c>
      <c r="E7" s="36" t="s">
        <v>54</v>
      </c>
      <c r="F7" s="36" t="s">
        <v>55</v>
      </c>
      <c r="G7" s="37" t="s">
        <v>42</v>
      </c>
      <c r="H7" s="50" t="s">
        <v>112</v>
      </c>
    </row>
    <row r="8" spans="2:8" ht="42">
      <c r="B8" s="38">
        <v>6</v>
      </c>
      <c r="C8" s="36" t="s">
        <v>56</v>
      </c>
      <c r="D8" s="36" t="s">
        <v>57</v>
      </c>
      <c r="E8" s="36" t="s">
        <v>58</v>
      </c>
      <c r="F8" s="36"/>
      <c r="G8" s="37" t="s">
        <v>42</v>
      </c>
      <c r="H8" s="48" t="s">
        <v>113</v>
      </c>
    </row>
    <row r="9" spans="2:8" ht="42">
      <c r="B9" s="38">
        <v>7</v>
      </c>
      <c r="C9" s="36" t="s">
        <v>59</v>
      </c>
      <c r="D9" s="36" t="s">
        <v>60</v>
      </c>
      <c r="E9" s="36" t="s">
        <v>61</v>
      </c>
      <c r="F9" s="36"/>
      <c r="G9" s="37" t="s">
        <v>42</v>
      </c>
      <c r="H9" s="47" t="s">
        <v>114</v>
      </c>
    </row>
    <row r="10" spans="2:8">
      <c r="B10" s="38">
        <v>8</v>
      </c>
      <c r="C10" s="36" t="s">
        <v>62</v>
      </c>
      <c r="D10" s="36" t="s">
        <v>63</v>
      </c>
      <c r="E10" s="36" t="s">
        <v>64</v>
      </c>
      <c r="F10" s="36" t="s">
        <v>65</v>
      </c>
      <c r="G10" s="37" t="s">
        <v>42</v>
      </c>
      <c r="H10" s="51" t="s">
        <v>115</v>
      </c>
    </row>
    <row r="11" spans="2:8" ht="42">
      <c r="B11" s="38">
        <v>9</v>
      </c>
      <c r="C11" s="36" t="s">
        <v>66</v>
      </c>
      <c r="D11" s="36" t="s">
        <v>67</v>
      </c>
      <c r="E11" s="36" t="s">
        <v>70</v>
      </c>
      <c r="F11" s="36"/>
      <c r="G11" s="37" t="s">
        <v>42</v>
      </c>
      <c r="H11" s="47" t="s">
        <v>116</v>
      </c>
    </row>
    <row r="12" spans="2:8" ht="63">
      <c r="B12" s="38">
        <v>10</v>
      </c>
      <c r="C12" s="36" t="s">
        <v>68</v>
      </c>
      <c r="D12" s="36" t="s">
        <v>69</v>
      </c>
      <c r="E12" s="36" t="s">
        <v>71</v>
      </c>
      <c r="F12" s="42" t="s">
        <v>72</v>
      </c>
      <c r="G12" s="37" t="s">
        <v>42</v>
      </c>
      <c r="H12" s="47" t="s">
        <v>118</v>
      </c>
    </row>
    <row r="13" spans="2:8" ht="42" customHeight="1">
      <c r="B13" s="63">
        <v>11</v>
      </c>
      <c r="C13" s="81" t="s">
        <v>73</v>
      </c>
      <c r="D13" s="81" t="s">
        <v>74</v>
      </c>
      <c r="E13" s="78" t="s">
        <v>74</v>
      </c>
      <c r="F13" s="42" t="s">
        <v>99</v>
      </c>
      <c r="G13" s="75" t="s">
        <v>42</v>
      </c>
      <c r="H13" s="57" t="s">
        <v>122</v>
      </c>
    </row>
    <row r="14" spans="2:8" ht="42">
      <c r="B14" s="64"/>
      <c r="C14" s="82"/>
      <c r="D14" s="82"/>
      <c r="E14" s="79"/>
      <c r="F14" s="43" t="s">
        <v>90</v>
      </c>
      <c r="G14" s="76"/>
      <c r="H14" s="58"/>
    </row>
    <row r="15" spans="2:8">
      <c r="B15" s="64"/>
      <c r="C15" s="82"/>
      <c r="D15" s="82"/>
      <c r="E15" s="79"/>
      <c r="F15" s="43" t="s">
        <v>91</v>
      </c>
      <c r="G15" s="76"/>
      <c r="H15" s="58"/>
    </row>
    <row r="16" spans="2:8">
      <c r="B16" s="64"/>
      <c r="C16" s="82"/>
      <c r="D16" s="82"/>
      <c r="E16" s="79"/>
      <c r="F16" s="43" t="s">
        <v>92</v>
      </c>
      <c r="G16" s="76"/>
      <c r="H16" s="58"/>
    </row>
    <row r="17" spans="2:8">
      <c r="B17" s="64"/>
      <c r="C17" s="82"/>
      <c r="D17" s="82"/>
      <c r="E17" s="79"/>
      <c r="F17" s="43" t="s">
        <v>93</v>
      </c>
      <c r="G17" s="76"/>
      <c r="H17" s="58"/>
    </row>
    <row r="18" spans="2:8">
      <c r="B18" s="64"/>
      <c r="C18" s="82"/>
      <c r="D18" s="82"/>
      <c r="E18" s="79"/>
      <c r="F18" s="43" t="s">
        <v>94</v>
      </c>
      <c r="G18" s="76"/>
      <c r="H18" s="58"/>
    </row>
    <row r="19" spans="2:8">
      <c r="B19" s="64"/>
      <c r="C19" s="82"/>
      <c r="D19" s="82"/>
      <c r="E19" s="79"/>
      <c r="F19" s="43" t="s">
        <v>95</v>
      </c>
      <c r="G19" s="76"/>
      <c r="H19" s="58"/>
    </row>
    <row r="20" spans="2:8">
      <c r="B20" s="64"/>
      <c r="C20" s="82"/>
      <c r="D20" s="82"/>
      <c r="E20" s="79"/>
      <c r="F20" s="43" t="s">
        <v>96</v>
      </c>
      <c r="G20" s="76"/>
      <c r="H20" s="58"/>
    </row>
    <row r="21" spans="2:8">
      <c r="B21" s="64"/>
      <c r="C21" s="82"/>
      <c r="D21" s="82"/>
      <c r="E21" s="79"/>
      <c r="F21" s="43" t="s">
        <v>97</v>
      </c>
      <c r="G21" s="76"/>
      <c r="H21" s="58"/>
    </row>
    <row r="22" spans="2:8">
      <c r="B22" s="64"/>
      <c r="C22" s="82"/>
      <c r="D22" s="82"/>
      <c r="E22" s="79"/>
      <c r="F22" s="43" t="s">
        <v>98</v>
      </c>
      <c r="G22" s="76"/>
      <c r="H22" s="58"/>
    </row>
    <row r="23" spans="2:8">
      <c r="B23" s="65"/>
      <c r="C23" s="83"/>
      <c r="D23" s="83"/>
      <c r="E23" s="80"/>
      <c r="F23" s="44" t="s">
        <v>100</v>
      </c>
      <c r="G23" s="77"/>
      <c r="H23" s="59"/>
    </row>
    <row r="24" spans="2:8" ht="42">
      <c r="B24" s="38">
        <v>12</v>
      </c>
      <c r="C24" s="36" t="s">
        <v>75</v>
      </c>
      <c r="D24" s="36" t="s">
        <v>76</v>
      </c>
      <c r="E24" s="36" t="s">
        <v>77</v>
      </c>
      <c r="F24" s="44" t="s">
        <v>72</v>
      </c>
      <c r="G24" s="37" t="s">
        <v>42</v>
      </c>
      <c r="H24" s="47" t="s">
        <v>120</v>
      </c>
    </row>
    <row r="25" spans="2:8">
      <c r="B25" s="38">
        <v>13</v>
      </c>
      <c r="C25" s="34" t="s">
        <v>78</v>
      </c>
      <c r="D25" s="34" t="s">
        <v>79</v>
      </c>
      <c r="E25" s="34" t="s">
        <v>80</v>
      </c>
      <c r="F25" s="40" t="s">
        <v>81</v>
      </c>
      <c r="G25" s="38" t="s">
        <v>42</v>
      </c>
      <c r="H25" s="47" t="s">
        <v>119</v>
      </c>
    </row>
    <row r="26" spans="2:8" ht="42">
      <c r="B26" s="63">
        <v>14</v>
      </c>
      <c r="C26" s="66" t="s">
        <v>82</v>
      </c>
      <c r="D26" s="66" t="s">
        <v>83</v>
      </c>
      <c r="E26" s="69" t="s">
        <v>83</v>
      </c>
      <c r="F26" s="42" t="s">
        <v>88</v>
      </c>
      <c r="G26" s="72" t="s">
        <v>42</v>
      </c>
      <c r="H26" s="60" t="s">
        <v>121</v>
      </c>
    </row>
    <row r="27" spans="2:8" ht="63">
      <c r="B27" s="64"/>
      <c r="C27" s="67"/>
      <c r="D27" s="67"/>
      <c r="E27" s="70"/>
      <c r="F27" s="43" t="s">
        <v>87</v>
      </c>
      <c r="G27" s="73"/>
      <c r="H27" s="61"/>
    </row>
    <row r="28" spans="2:8" ht="63">
      <c r="B28" s="65"/>
      <c r="C28" s="68"/>
      <c r="D28" s="68"/>
      <c r="E28" s="71"/>
      <c r="F28" s="44" t="s">
        <v>89</v>
      </c>
      <c r="G28" s="74"/>
      <c r="H28" s="62"/>
    </row>
    <row r="29" spans="2:8">
      <c r="B29" s="38">
        <v>15</v>
      </c>
      <c r="C29" s="34" t="s">
        <v>84</v>
      </c>
      <c r="D29" s="34" t="s">
        <v>85</v>
      </c>
      <c r="E29" s="34" t="s">
        <v>86</v>
      </c>
      <c r="F29" s="41"/>
      <c r="G29" s="38"/>
      <c r="H29" s="47"/>
    </row>
    <row r="30" spans="2:8" ht="63">
      <c r="B30" s="38">
        <v>16</v>
      </c>
      <c r="C30" s="39" t="s">
        <v>101</v>
      </c>
      <c r="D30" s="39" t="s">
        <v>102</v>
      </c>
      <c r="E30" s="36" t="s">
        <v>103</v>
      </c>
      <c r="F30" s="36" t="s">
        <v>104</v>
      </c>
      <c r="G30" s="38"/>
      <c r="H30" s="47"/>
    </row>
    <row r="31" spans="2:8" ht="168">
      <c r="B31" s="38">
        <v>17</v>
      </c>
      <c r="C31" s="39" t="s">
        <v>105</v>
      </c>
      <c r="D31" s="39" t="s">
        <v>106</v>
      </c>
      <c r="E31" s="39" t="s">
        <v>106</v>
      </c>
      <c r="F31" s="36" t="s">
        <v>107</v>
      </c>
      <c r="G31" s="38"/>
      <c r="H31" s="47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6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2020-12-29T04:36:03Z</dcterms:modified>
</cp:coreProperties>
</file>