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ITA\2569\OIT\O7-รายงานเบิกจ่าย 2568\"/>
    </mc:Choice>
  </mc:AlternateContent>
  <bookViews>
    <workbookView xWindow="-28920" yWindow="1545" windowWidth="29040" windowHeight="15720"/>
  </bookViews>
  <sheets>
    <sheet name="Table 1" sheetId="1" r:id="rId1"/>
  </sheets>
  <definedNames>
    <definedName name="_xlnm.Print_Area" localSheetId="0">'Table 1'!$A$1:$H$9</definedName>
    <definedName name="_xlnm.Print_Titles" localSheetId="0">'Table 1'!$1:$3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6" i="1" l="1"/>
  <c r="F4" i="1" l="1"/>
  <c r="H4" i="1" s="1"/>
  <c r="C7" i="1"/>
  <c r="H7" i="1"/>
  <c r="G7" i="1"/>
  <c r="F3" i="1" l="1"/>
  <c r="H3" i="1" s="1"/>
  <c r="G4" i="1"/>
  <c r="H5" i="1"/>
  <c r="G5" i="1"/>
  <c r="G3" i="1" l="1"/>
  <c r="G6" i="1"/>
  <c r="H9" i="1" l="1"/>
  <c r="H8" i="1"/>
</calcChain>
</file>

<file path=xl/sharedStrings.xml><?xml version="1.0" encoding="utf-8"?>
<sst xmlns="http://schemas.openxmlformats.org/spreadsheetml/2006/main" count="30" uniqueCount="22">
  <si>
    <t>ระยะเวลาดำเนินการ</t>
  </si>
  <si>
    <t>เบิกจ่าย
ร้อยละ</t>
  </si>
  <si>
    <t>ผลการดำเนินงาน</t>
  </si>
  <si>
    <t>1 ต.ค. 2567 – 30 ก.ย. 2568</t>
  </si>
  <si>
    <r>
      <rPr>
        <b/>
        <sz val="12"/>
        <rFont val="TH SarabunPSK"/>
        <family val="2"/>
      </rPr>
      <t>งบประมาณทั้งสิ้น</t>
    </r>
  </si>
  <si>
    <r>
      <rPr>
        <b/>
        <sz val="12"/>
        <rFont val="TH SarabunPSK"/>
        <family val="2"/>
      </rPr>
      <t>แผนงานยุทธศาสตร์ส่งเสริมความสัมพันธ์ระหว่างประเทศ</t>
    </r>
  </si>
  <si>
    <r>
      <rPr>
        <b/>
        <sz val="12"/>
        <rFont val="TH SarabunPSK"/>
        <family val="2"/>
      </rPr>
      <t>แผนงานพื้นฐานด้านความมั่นคง</t>
    </r>
  </si>
  <si>
    <t>งบประมาณ 
ที่ได้รับจัดสรร</t>
  </si>
  <si>
    <r>
      <rPr>
        <b/>
        <sz val="12"/>
        <rFont val="TH SarabunPSK"/>
        <family val="2"/>
      </rPr>
      <t>คงเหลือ</t>
    </r>
  </si>
  <si>
    <t>ผลการใช้จ่ายงบประมาณ</t>
  </si>
  <si>
    <t>ดำเนินการเสร็จสิ้นแล้ว</t>
  </si>
  <si>
    <t>0</t>
  </si>
  <si>
    <t>โครงการที่ 5 : โครงการสนับสนุนการขับเคลื่อนการต่างประเทศอย่างมีเอกภาพและบูรณาการ</t>
  </si>
  <si>
    <t>รายงานผลการดำเนินงานและการใช้จ่ายงบประมาณ ประจำปีงบประมาณ พ.ศ. 2568
ของกรมอเมริกาและแปซิฟิกใต้</t>
  </si>
  <si>
    <t>แผนงาน/โครงการ</t>
  </si>
  <si>
    <t>โครงการที่ 1: โครงการส่งเสริมความสัมพันธ์ระหว่างประเทศและรักษาผลประโยชน์ของชาติด้านความมั่นคง</t>
  </si>
  <si>
    <t xml:space="preserve">ดำเนินการออกแบบร่าง พร้อมขอบเขตของงาน (TOR) เพื่อใช้ปรับปรุงพื้นที่ภายในกรมอเมริกาฯ เสร็จสิ้นแล้ว </t>
  </si>
  <si>
    <t>ดำเนินการเสร็จสิ้นแล้ว ภารกิจที่สำคัญคือ 
การเดินทางเข้าร่วมงาน SelectUSA Investment Summit 2025 และกิจกรรม
ที่เกี่ยวข้อง ณ กรุงวอชิงตัน</t>
  </si>
  <si>
    <t>ดำเนินการเสร็จสิ้นแล้ว  ภารกิจที่สำคัญ อาทิ 
1.โครงการผู้บริหารระดับสูงของกระทรวง
การต่างประเทศเยือนสหรัฐอเมริกา 
2. การประชุม Political Consultations และ Bilateral Economic Consultation ไทย-อาร์เจนตินา ครั้งที่ 6 ณ กรุงบัวโนสไอเรส สาธารณรัฐอาร์เจนตินา และการประชุม Consultations ไทย-คิวบา ครั้งที่ 3 
ณ กรุงฮาวานา สาธารณรัฐคิวบา 
3. โครงการการประชุมระดับรัฐมนตรี
ว่าการต่างประเทศทุก ๆ 2 ปี ระหว่างไทยกับออสเตรเลีย (Thailand-Australia Biennial Foreign Ministers' Meeting) และการหารือ
ทวิภาคีกับรัฐมนตรีว่าการต่างประเทศนิวซีแลนด์</t>
  </si>
  <si>
    <t xml:space="preserve">ดำเนินการเสร็จสิ้นแล้ว ภารกิจที่สำคัญ อาทิ 
1. การเยือนไทยของนาย Daniel Kritenbrink ผช.รมว.กต. สหรัฐฯ ด้านกิจการเอเชียและแปซิฟิกและคณะ 
2. การเดินทางเยือนประเทศไทย ของ รมช. กระทรวงอุตสาหกรรมและการค้าปารากวัย  
3. ปลัดกระทรวงกลาโหมออสเตรเลีย
เดินทางเยือนประเทศไทยเพื่อเป็นประธานร่วม
ในการประชุมเจ้าหน้าที่อาวุโสไทย-ออสเตรเลีย รูปแบบ 1+1 ครั้งที่ 20 และ รูปแบบ 2+2 ครั้งที่ 3 </t>
  </si>
  <si>
    <t>โครงการที่ 2 : โครงการขับเคลื่อนการทูตเศรษฐกิจและความร่วมมือเพื่อการพัฒนา</t>
  </si>
  <si>
    <t>โครงการงานจ้างออกแบบและจัดทำร่างขอบเขตของงาน (TOR) โครงการปรับปรุงพื้นที่สำนักงานกรมอเมริกาและแปซิฟิกใต้ 
อาคารกระทรวงการต่างประเทศ ถนนศรีอยุธยา แขวงทุ่งพญาไท เขตราชเทวี กรุงเทพมหานคร 
1 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</si>
</sst>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###0;###0"/>
  </numFmts>
  <fonts count="10" x14ac:knownFonts="1">
    <font>
      <sz val="10"/>
      <color rgb="FF000000"/>
      <name val="Times New Roman"/>
      <charset val="204"/>
    </font>
    <font>
      <b/>
      <sz val="12"/>
      <color rgb="FF000000"/>
      <name val="TH SarabunPSK"/>
      <family val="2"/>
    </font>
    <font>
      <sz val="12"/>
      <color rgb="FF000000"/>
      <name val="TH SarabunPSK"/>
      <family val="2"/>
    </font>
    <font>
      <sz val="10"/>
      <color rgb="FF000000"/>
      <name val="Times New Roman"/>
      <family val="1"/>
    </font>
    <font>
      <sz val="10"/>
      <color rgb="FF000000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0"/>
      <color rgb="FF000000"/>
      <name val="Times New Roman"/>
      <family val="1"/>
    </font>
    <font>
      <b/>
      <sz val="16"/>
      <color rgb="FF000000"/>
      <name val="TH SarabunPSK"/>
      <family val="2"/>
    </font>
    <font>
      <sz val="12"/>
      <color rgb="FFFF0000"/>
      <name val="TH SarabunPSK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8C8C8"/>
      </patternFill>
    </fill>
    <fill>
      <patternFill patternType="solid">
        <fgColor rgb="FFBEBEBE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44">
    <xf numFmtId="0" fontId="0" fillId="2" borderId="0" xfId="0" applyFill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top"/>
    </xf>
    <xf numFmtId="43" fontId="4" fillId="2" borderId="0" xfId="1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 wrapText="1"/>
    </xf>
    <xf numFmtId="43" fontId="1" fillId="3" borderId="1" xfId="1" applyFont="1" applyFill="1" applyBorder="1" applyAlignment="1">
      <alignment horizontal="left" vertical="top" wrapText="1"/>
    </xf>
    <xf numFmtId="43" fontId="2" fillId="2" borderId="1" xfId="1" applyFont="1" applyFill="1" applyBorder="1" applyAlignment="1">
      <alignment horizontal="left" vertical="top" wrapText="1"/>
    </xf>
    <xf numFmtId="43" fontId="1" fillId="4" borderId="1" xfId="1" applyFont="1" applyFill="1" applyBorder="1" applyAlignment="1">
      <alignment horizontal="left" vertical="top" wrapText="1"/>
    </xf>
    <xf numFmtId="10" fontId="4" fillId="2" borderId="0" xfId="2" applyNumberFormat="1" applyFont="1" applyFill="1" applyBorder="1" applyAlignment="1">
      <alignment horizontal="center" vertical="top"/>
    </xf>
    <xf numFmtId="43" fontId="2" fillId="0" borderId="1" xfId="1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43" fontId="1" fillId="6" borderId="2" xfId="1" applyFont="1" applyFill="1" applyBorder="1" applyAlignment="1">
      <alignment horizontal="center" vertical="center" wrapText="1"/>
    </xf>
    <xf numFmtId="10" fontId="5" fillId="6" borderId="3" xfId="2" applyNumberFormat="1" applyFont="1" applyFill="1" applyBorder="1" applyAlignment="1">
      <alignment horizontal="center" vertical="center" wrapText="1"/>
    </xf>
    <xf numFmtId="43" fontId="5" fillId="6" borderId="5" xfId="1" applyFont="1" applyFill="1" applyBorder="1" applyAlignment="1">
      <alignment horizontal="center" vertical="center" wrapText="1"/>
    </xf>
    <xf numFmtId="43" fontId="1" fillId="5" borderId="4" xfId="1" applyFont="1" applyFill="1" applyBorder="1" applyAlignment="1">
      <alignment horizontal="left" vertical="top" wrapText="1"/>
    </xf>
    <xf numFmtId="0" fontId="5" fillId="6" borderId="3" xfId="0" applyFont="1" applyFill="1" applyBorder="1" applyAlignment="1">
      <alignment horizontal="center" vertical="center" wrapText="1"/>
    </xf>
    <xf numFmtId="43" fontId="5" fillId="6" borderId="3" xfId="1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top" wrapText="1"/>
    </xf>
    <xf numFmtId="43" fontId="2" fillId="5" borderId="1" xfId="1" applyFont="1" applyFill="1" applyBorder="1" applyAlignment="1">
      <alignment horizontal="left" vertical="top" wrapText="1"/>
    </xf>
    <xf numFmtId="10" fontId="2" fillId="5" borderId="4" xfId="2" applyNumberFormat="1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top" wrapText="1"/>
    </xf>
    <xf numFmtId="43" fontId="2" fillId="3" borderId="1" xfId="1" applyFont="1" applyFill="1" applyBorder="1" applyAlignment="1">
      <alignment horizontal="left" vertical="top" wrapText="1"/>
    </xf>
    <xf numFmtId="10" fontId="2" fillId="3" borderId="1" xfId="2" applyNumberFormat="1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10" fontId="2" fillId="0" borderId="1" xfId="2" applyNumberFormat="1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left" vertical="top" wrapText="1"/>
    </xf>
    <xf numFmtId="10" fontId="2" fillId="4" borderId="1" xfId="2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10" fontId="2" fillId="2" borderId="1" xfId="2" applyNumberFormat="1" applyFont="1" applyFill="1" applyBorder="1" applyAlignment="1">
      <alignment horizontal="center" vertical="top" wrapText="1"/>
    </xf>
    <xf numFmtId="43" fontId="2" fillId="4" borderId="1" xfId="1" applyFont="1" applyFill="1" applyBorder="1" applyAlignment="1">
      <alignment horizontal="right" vertical="top" wrapText="1"/>
    </xf>
    <xf numFmtId="43" fontId="2" fillId="2" borderId="1" xfId="1" applyFont="1" applyFill="1" applyBorder="1" applyAlignment="1">
      <alignment horizontal="right" vertical="top" wrapText="1"/>
    </xf>
    <xf numFmtId="43" fontId="2" fillId="4" borderId="1" xfId="1" quotePrefix="1" applyFont="1" applyFill="1" applyBorder="1" applyAlignment="1">
      <alignment horizontal="center" vertical="top" wrapText="1"/>
    </xf>
    <xf numFmtId="43" fontId="2" fillId="2" borderId="1" xfId="1" quotePrefix="1" applyFont="1" applyFill="1" applyBorder="1" applyAlignment="1">
      <alignment horizontal="center" vertical="top" wrapText="1"/>
    </xf>
    <xf numFmtId="43" fontId="9" fillId="0" borderId="1" xfId="1" applyFont="1" applyFill="1" applyBorder="1" applyAlignment="1">
      <alignment horizontal="left" vertical="top" wrapText="1"/>
    </xf>
    <xf numFmtId="43" fontId="6" fillId="0" borderId="1" xfId="1" applyFont="1" applyFill="1" applyBorder="1" applyAlignment="1">
      <alignment horizontal="left" vertical="top" wrapText="1"/>
    </xf>
    <xf numFmtId="10" fontId="6" fillId="0" borderId="1" xfId="2" applyNumberFormat="1" applyFont="1" applyFill="1" applyBorder="1" applyAlignment="1">
      <alignment horizontal="center" vertical="top" wrapText="1"/>
    </xf>
    <xf numFmtId="43" fontId="2" fillId="5" borderId="1" xfId="1" applyFont="1" applyFill="1" applyBorder="1" applyAlignment="1">
      <alignment horizontal="center" vertical="top" wrapText="1"/>
    </xf>
    <xf numFmtId="43" fontId="2" fillId="3" borderId="1" xfId="1" applyFont="1" applyFill="1" applyBorder="1" applyAlignment="1">
      <alignment horizontal="center" vertical="top" wrapText="1"/>
    </xf>
    <xf numFmtId="43" fontId="2" fillId="0" borderId="1" xfId="1" applyFont="1" applyFill="1" applyBorder="1" applyAlignment="1">
      <alignment horizontal="center" vertical="top" wrapText="1"/>
    </xf>
    <xf numFmtId="43" fontId="6" fillId="0" borderId="1" xfId="1" applyFont="1" applyFill="1" applyBorder="1" applyAlignment="1">
      <alignment horizontal="center" vertical="top" wrapText="1"/>
    </xf>
    <xf numFmtId="164" fontId="8" fillId="2" borderId="0" xfId="0" applyNumberFormat="1" applyFont="1" applyFill="1" applyAlignment="1">
      <alignment horizontal="center" vertical="top" wrapText="1"/>
    </xf>
    <xf numFmtId="164" fontId="8" fillId="2" borderId="0" xfId="0" applyNumberFormat="1" applyFont="1" applyFill="1" applyAlignment="1">
      <alignment horizontal="center" vertical="top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showWhiteSpace="0" view="pageBreakPreview" zoomScale="130" zoomScaleNormal="70" zoomScaleSheetLayoutView="130" zoomScalePageLayoutView="69" workbookViewId="0">
      <selection activeCell="L3" sqref="L3"/>
    </sheetView>
  </sheetViews>
  <sheetFormatPr defaultColWidth="9.33203125" defaultRowHeight="13.5" x14ac:dyDescent="0.2"/>
  <cols>
    <col min="1" max="1" width="32.33203125" style="1" customWidth="1"/>
    <col min="2" max="2" width="16.6640625" style="3" customWidth="1"/>
    <col min="3" max="3" width="16.6640625" style="3" hidden="1" customWidth="1"/>
    <col min="4" max="4" width="10.5" style="1" customWidth="1"/>
    <col min="5" max="5" width="31.83203125" style="2" customWidth="1"/>
    <col min="6" max="7" width="15.1640625" style="3" customWidth="1"/>
    <col min="8" max="8" width="15.1640625" style="8" customWidth="1"/>
    <col min="9" max="16384" width="9.33203125" style="1"/>
  </cols>
  <sheetData>
    <row r="1" spans="1:8" ht="50.25" customHeight="1" x14ac:dyDescent="0.2">
      <c r="A1" s="42" t="s">
        <v>13</v>
      </c>
      <c r="B1" s="43"/>
      <c r="C1" s="43"/>
      <c r="D1" s="43"/>
      <c r="E1" s="43"/>
      <c r="F1" s="43"/>
      <c r="G1" s="43"/>
      <c r="H1" s="43"/>
    </row>
    <row r="2" spans="1:8" ht="33" customHeight="1" x14ac:dyDescent="0.2">
      <c r="A2" s="15" t="s">
        <v>14</v>
      </c>
      <c r="B2" s="16" t="s">
        <v>7</v>
      </c>
      <c r="C2" s="16"/>
      <c r="D2" s="17" t="s">
        <v>0</v>
      </c>
      <c r="E2" s="17" t="s">
        <v>2</v>
      </c>
      <c r="F2" s="13" t="s">
        <v>9</v>
      </c>
      <c r="G2" s="11" t="s">
        <v>8</v>
      </c>
      <c r="H2" s="12" t="s">
        <v>1</v>
      </c>
    </row>
    <row r="3" spans="1:8" ht="54.75" customHeight="1" x14ac:dyDescent="0.2">
      <c r="A3" s="18" t="s">
        <v>4</v>
      </c>
      <c r="B3" s="14">
        <v>29616300</v>
      </c>
      <c r="C3" s="14"/>
      <c r="D3" s="18" t="s">
        <v>3</v>
      </c>
      <c r="E3" s="18" t="s">
        <v>10</v>
      </c>
      <c r="F3" s="19">
        <f>F4+F8</f>
        <v>25255356.890000001</v>
      </c>
      <c r="G3" s="38">
        <f>B3-F3</f>
        <v>4360943.1099999994</v>
      </c>
      <c r="H3" s="20">
        <f>F3/B3</f>
        <v>0.85275192681057388</v>
      </c>
    </row>
    <row r="4" spans="1:8" ht="47.25" x14ac:dyDescent="0.2">
      <c r="A4" s="21" t="s">
        <v>5</v>
      </c>
      <c r="B4" s="5">
        <v>29116300</v>
      </c>
      <c r="C4" s="5"/>
      <c r="D4" s="21" t="s">
        <v>3</v>
      </c>
      <c r="E4" s="22" t="s">
        <v>10</v>
      </c>
      <c r="F4" s="23">
        <f>SUM(F5:F7)</f>
        <v>24755356.890000001</v>
      </c>
      <c r="G4" s="39">
        <f>B4-F4</f>
        <v>4360943.1099999994</v>
      </c>
      <c r="H4" s="24">
        <f>F4/B4</f>
        <v>0.85022330756311759</v>
      </c>
    </row>
    <row r="5" spans="1:8" ht="237" customHeight="1" x14ac:dyDescent="0.2">
      <c r="A5" s="10" t="s">
        <v>15</v>
      </c>
      <c r="B5" s="9">
        <v>20315700</v>
      </c>
      <c r="C5" s="9"/>
      <c r="D5" s="25" t="s">
        <v>3</v>
      </c>
      <c r="E5" s="25" t="s">
        <v>18</v>
      </c>
      <c r="F5" s="9">
        <v>17123128.359999999</v>
      </c>
      <c r="G5" s="40">
        <f>B5-F5</f>
        <v>3192571.6400000006</v>
      </c>
      <c r="H5" s="26">
        <f>F5/B5</f>
        <v>0.84285199919274256</v>
      </c>
    </row>
    <row r="6" spans="1:8" ht="63" x14ac:dyDescent="0.2">
      <c r="A6" s="10" t="s">
        <v>20</v>
      </c>
      <c r="B6" s="9">
        <v>6792500</v>
      </c>
      <c r="C6" s="9"/>
      <c r="D6" s="25" t="s">
        <v>3</v>
      </c>
      <c r="E6" s="25" t="s">
        <v>17</v>
      </c>
      <c r="F6" s="9">
        <v>5634341.3600000003</v>
      </c>
      <c r="G6" s="40">
        <f>B6-F6</f>
        <v>1158158.6399999997</v>
      </c>
      <c r="H6" s="26">
        <f>F6/B6</f>
        <v>0.82949449539933751</v>
      </c>
    </row>
    <row r="7" spans="1:8" ht="169.5" customHeight="1" x14ac:dyDescent="0.2">
      <c r="A7" s="10" t="s">
        <v>12</v>
      </c>
      <c r="B7" s="9">
        <v>2008100</v>
      </c>
      <c r="C7" s="35">
        <f>2434100</f>
        <v>2434100</v>
      </c>
      <c r="D7" s="25" t="s">
        <v>3</v>
      </c>
      <c r="E7" s="25" t="s">
        <v>19</v>
      </c>
      <c r="F7" s="36">
        <v>1997887.17</v>
      </c>
      <c r="G7" s="41">
        <f>B7-F7</f>
        <v>10212.830000000075</v>
      </c>
      <c r="H7" s="37">
        <f>F7/B7</f>
        <v>0.99491418256062947</v>
      </c>
    </row>
    <row r="8" spans="1:8" ht="47.25" customHeight="1" x14ac:dyDescent="0.2">
      <c r="A8" s="27" t="s">
        <v>6</v>
      </c>
      <c r="B8" s="7">
        <v>500000</v>
      </c>
      <c r="C8" s="7"/>
      <c r="D8" s="27" t="s">
        <v>3</v>
      </c>
      <c r="E8" s="22" t="s">
        <v>10</v>
      </c>
      <c r="F8" s="31">
        <v>500000</v>
      </c>
      <c r="G8" s="33" t="s">
        <v>11</v>
      </c>
      <c r="H8" s="28">
        <f t="shared" ref="H8:H9" si="0">(F8/B8)</f>
        <v>1</v>
      </c>
    </row>
    <row r="9" spans="1:8" ht="125.45" customHeight="1" x14ac:dyDescent="0.2">
      <c r="A9" s="4" t="s">
        <v>21</v>
      </c>
      <c r="B9" s="6">
        <v>500000</v>
      </c>
      <c r="C9" s="6"/>
      <c r="D9" s="29"/>
      <c r="E9" s="29" t="s">
        <v>16</v>
      </c>
      <c r="F9" s="32">
        <v>500000</v>
      </c>
      <c r="G9" s="34" t="s">
        <v>11</v>
      </c>
      <c r="H9" s="30">
        <f t="shared" si="0"/>
        <v>1</v>
      </c>
    </row>
  </sheetData>
  <mergeCells count="1">
    <mergeCell ref="A1:H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 1</vt:lpstr>
      <vt:lpstr>'Table 1'!Print_Area</vt:lpstr>
      <vt:lpstr>'Table 1'!Print_Titles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Thanya Klaewwikorn</dc:creator>
  <cp:lastModifiedBy>Sumana  Srisopa</cp:lastModifiedBy>
  <cp:lastPrinted>2026-05-18T03:45:02Z</cp:lastPrinted>
  <dcterms:created xsi:type="dcterms:W3CDTF">2025-03-31T19:38:44Z</dcterms:created>
  <dcterms:modified xsi:type="dcterms:W3CDTF">2026-05-27T03:46:50Z</dcterms:modified>
</cp:coreProperties>
</file>