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Tick\OpenGovData\"/>
    </mc:Choice>
  </mc:AlternateContent>
  <bookViews>
    <workbookView xWindow="0" yWindow="0" windowWidth="16524" windowHeight="8364" activeTab="3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8" i="3" l="1"/>
  <c r="Q8" i="3"/>
  <c r="P8" i="3"/>
  <c r="O8" i="3"/>
  <c r="M8" i="3"/>
  <c r="L8" i="3"/>
  <c r="K8" i="3"/>
  <c r="I8" i="3"/>
  <c r="H8" i="3"/>
  <c r="G8" i="3"/>
  <c r="E8" i="3"/>
  <c r="F8" i="3" s="1"/>
  <c r="D8" i="3"/>
  <c r="C8" i="3"/>
  <c r="R7" i="3"/>
  <c r="N7" i="3"/>
  <c r="J7" i="3"/>
  <c r="F7" i="3"/>
  <c r="R6" i="3"/>
  <c r="N6" i="3"/>
  <c r="N8" i="3" s="1"/>
  <c r="J6" i="3"/>
  <c r="F6" i="3"/>
  <c r="W11" i="2"/>
  <c r="Q11" i="2"/>
  <c r="R11" i="2" s="1"/>
  <c r="P11" i="2"/>
  <c r="O11" i="2"/>
  <c r="M11" i="2"/>
  <c r="L11" i="2"/>
  <c r="K11" i="2"/>
  <c r="I11" i="2"/>
  <c r="H11" i="2"/>
  <c r="G11" i="2"/>
  <c r="E11" i="2"/>
  <c r="D11" i="2"/>
  <c r="C11" i="2"/>
  <c r="R10" i="2"/>
  <c r="N10" i="2"/>
  <c r="J10" i="2"/>
  <c r="F10" i="2"/>
  <c r="R9" i="2"/>
  <c r="S9" i="2" s="1"/>
  <c r="T9" i="2" s="1"/>
  <c r="N9" i="2"/>
  <c r="J9" i="2"/>
  <c r="F9" i="2"/>
  <c r="R8" i="2"/>
  <c r="N8" i="2"/>
  <c r="J8" i="2"/>
  <c r="F8" i="2"/>
  <c r="R7" i="2"/>
  <c r="S7" i="2" s="1"/>
  <c r="T7" i="2" s="1"/>
  <c r="N7" i="2"/>
  <c r="J7" i="2"/>
  <c r="F7" i="2"/>
  <c r="R6" i="2"/>
  <c r="N6" i="2"/>
  <c r="J6" i="2"/>
  <c r="F6" i="2"/>
  <c r="W9" i="1"/>
  <c r="R7" i="1"/>
  <c r="R8" i="1"/>
  <c r="R6" i="1"/>
  <c r="P9" i="1"/>
  <c r="Q9" i="1"/>
  <c r="O9" i="1"/>
  <c r="N7" i="1"/>
  <c r="N8" i="1"/>
  <c r="N6" i="1"/>
  <c r="L9" i="1"/>
  <c r="M9" i="1"/>
  <c r="K9" i="1"/>
  <c r="J7" i="1"/>
  <c r="J8" i="1"/>
  <c r="J6" i="1"/>
  <c r="J9" i="1" s="1"/>
  <c r="I9" i="1"/>
  <c r="H9" i="1"/>
  <c r="S6" i="3" l="1"/>
  <c r="S7" i="3"/>
  <c r="X7" i="3" s="1"/>
  <c r="R8" i="3"/>
  <c r="S8" i="3" s="1"/>
  <c r="J8" i="3"/>
  <c r="S6" i="2"/>
  <c r="S8" i="2"/>
  <c r="S10" i="2"/>
  <c r="N11" i="2"/>
  <c r="X9" i="2"/>
  <c r="J11" i="2"/>
  <c r="F11" i="2"/>
  <c r="X7" i="2"/>
  <c r="N9" i="1"/>
  <c r="S6" i="1"/>
  <c r="R9" i="1"/>
  <c r="G9" i="1"/>
  <c r="F7" i="1"/>
  <c r="S7" i="1" s="1"/>
  <c r="F8" i="1"/>
  <c r="S8" i="1" s="1"/>
  <c r="F6" i="1"/>
  <c r="E9" i="1"/>
  <c r="D9" i="1"/>
  <c r="C9" i="1"/>
  <c r="T8" i="3" l="1"/>
  <c r="X8" i="3"/>
  <c r="T6" i="3"/>
  <c r="X6" i="3"/>
  <c r="S11" i="2"/>
  <c r="T11" i="2" s="1"/>
  <c r="T10" i="2"/>
  <c r="X10" i="2"/>
  <c r="T8" i="2"/>
  <c r="X8" i="2"/>
  <c r="T6" i="2"/>
  <c r="X6" i="2"/>
  <c r="T8" i="1"/>
  <c r="X8" i="1"/>
  <c r="T7" i="1"/>
  <c r="X7" i="1"/>
  <c r="T6" i="1"/>
  <c r="X6" i="1"/>
  <c r="F9" i="1"/>
  <c r="S9" i="1" s="1"/>
  <c r="X11" i="2" l="1"/>
  <c r="T9" i="1"/>
  <c r="X9" i="1"/>
</calcChain>
</file>

<file path=xl/sharedStrings.xml><?xml version="1.0" encoding="utf-8"?>
<sst xmlns="http://schemas.openxmlformats.org/spreadsheetml/2006/main" count="200" uniqueCount="124">
  <si>
    <t>Oct.</t>
  </si>
  <si>
    <t>Nov.</t>
  </si>
  <si>
    <t>Dec.</t>
  </si>
  <si>
    <t>Q1</t>
  </si>
  <si>
    <t>Jan.</t>
  </si>
  <si>
    <t>Feb.</t>
  </si>
  <si>
    <t>Mar.</t>
  </si>
  <si>
    <t>Q2</t>
  </si>
  <si>
    <t>Apr.</t>
  </si>
  <si>
    <t>May.</t>
  </si>
  <si>
    <t>Jun.</t>
  </si>
  <si>
    <t>Q3</t>
  </si>
  <si>
    <t>Jul.</t>
  </si>
  <si>
    <t>Aug.</t>
  </si>
  <si>
    <t>Sep.</t>
  </si>
  <si>
    <t>Q4</t>
  </si>
  <si>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</si>
  <si>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</si>
  <si>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</si>
  <si>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</si>
  <si>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</si>
  <si>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</si>
  <si>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</si>
  <si>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</si>
  <si>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</si>
  <si>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</si>
  <si>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</si>
  <si>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</si>
  <si>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</si>
  <si>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ปี 2557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</si>
  <si>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</si>
  <si>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</si>
  <si>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</si>
  <si>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</si>
  <si>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</si>
  <si>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</si>
  <si>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</si>
  <si>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</si>
  <si>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</si>
  <si>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</si>
  <si>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</si>
  <si>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</si>
  <si>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</si>
  <si>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</si>
  <si>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</si>
  <si>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</si>
  <si>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</si>
  <si>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</si>
  <si>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</si>
  <si>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</si>
  <si>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</si>
  <si>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</si>
  <si>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</si>
  <si>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</si>
  <si>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</si>
  <si>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</si>
  <si>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</si>
  <si>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</si>
  <si>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</si>
  <si>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</si>
  <si>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</si>
  <si>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</si>
  <si>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</si>
  <si>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</si>
  <si>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</si>
  <si>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</si>
  <si>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</si>
  <si>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</si>
  <si>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</si>
  <si>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</si>
  <si>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</si>
  <si>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</si>
  <si>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</si>
  <si>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</si>
  <si>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</si>
  <si>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</si>
  <si>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</si>
  <si>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</si>
  <si>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</si>
  <si>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</si>
  <si>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</si>
  <si>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</si>
  <si>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</si>
  <si>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</si>
  <si>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</si>
  <si>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</si>
  <si>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</si>
  <si>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</si>
  <si>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</si>
  <si>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</si>
  <si>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</si>
  <si>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</si>
  <si>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</si>
  <si>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</si>
  <si>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</si>
  <si>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</si>
  <si>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</si>
  <si>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</si>
  <si>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</si>
  <si>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</si>
  <si>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</si>
  <si>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</si>
  <si>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</si>
  <si>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</si>
  <si>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</si>
  <si>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</si>
  <si>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</si>
  <si>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</si>
  <si>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</si>
  <si>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</si>
  <si>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</si>
  <si>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</si>
  <si>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</si>
  <si>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2016-07-13</t>
  </si>
  <si>
    <t>บริษัท วิทยุการบินแห่งประทศไทย จำกัด</t>
  </si>
  <si>
    <t>นางขนิษฐา คงถาวรวัฒนา</t>
  </si>
  <si>
    <t>kanittha.ko@aerothai.co.th</t>
  </si>
  <si>
    <t>02-287-8246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</si>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</sst>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4" tint="-0.499984740745262"/>
      <name val="Tahoma"/>
      <family val="2"/>
      <charset val="222"/>
      <scheme val="minor"/>
    </font>
    <font>
      <sz val="11"/>
      <color theme="8" tint="-0.249977111117893"/>
      <name val="Tahoma"/>
      <family val="2"/>
      <charset val="222"/>
      <scheme val="minor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0" fillId="3" borderId="1" xfId="1" applyNumberFormat="1" applyFont="1" applyFill="1" applyBorder="1"/>
    <xf numFmtId="187" fontId="0" fillId="0" borderId="1" xfId="1" applyNumberFormat="1" applyFont="1" applyBorder="1"/>
    <xf numFmtId="0" fontId="0" fillId="5" borderId="1" xfId="0" applyFill="1" applyBorder="1" applyAlignment="1">
      <alignment horizontal="center" vertical="center"/>
    </xf>
    <xf numFmtId="187" fontId="0" fillId="5" borderId="1" xfId="1" applyNumberFormat="1" applyFont="1" applyFill="1" applyBorder="1"/>
    <xf numFmtId="0" fontId="0" fillId="0" borderId="0" xfId="0" applyBorder="1"/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187" fontId="2" fillId="2" borderId="1" xfId="1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187" fontId="2" fillId="2" borderId="1" xfId="0" applyNumberFormat="1" applyFont="1" applyFill="1" applyBorder="1"/>
    <xf numFmtId="187" fontId="2" fillId="3" borderId="1" xfId="0" applyNumberFormat="1" applyFont="1" applyFill="1" applyBorder="1"/>
    <xf numFmtId="187" fontId="0" fillId="2" borderId="1" xfId="1" applyNumberFormat="1" applyFont="1" applyFill="1" applyBorder="1"/>
    <xf numFmtId="187" fontId="2" fillId="3" borderId="1" xfId="1" applyNumberFormat="1" applyFont="1" applyFill="1" applyBorder="1"/>
    <xf numFmtId="187" fontId="0" fillId="3" borderId="1" xfId="0" applyNumberFormat="1" applyFill="1" applyBorder="1"/>
    <xf numFmtId="10" fontId="0" fillId="6" borderId="1" xfId="2" applyNumberFormat="1" applyFont="1" applyFill="1" applyBorder="1"/>
    <xf numFmtId="187" fontId="0" fillId="0" borderId="0" xfId="0" applyNumberFormat="1" applyFill="1" applyBorder="1"/>
    <xf numFmtId="0" fontId="0" fillId="4" borderId="1" xfId="0" applyFill="1" applyBorder="1" applyAlignment="1">
      <alignment vertical="center"/>
    </xf>
    <xf numFmtId="187" fontId="0" fillId="5" borderId="1" xfId="1" applyNumberFormat="1" applyFont="1" applyFill="1" applyBorder="1" applyAlignment="1">
      <alignment vertical="center"/>
    </xf>
    <xf numFmtId="10" fontId="0" fillId="6" borderId="1" xfId="2" applyNumberFormat="1" applyFont="1" applyFill="1" applyBorder="1" applyAlignment="1">
      <alignment vertical="center"/>
    </xf>
    <xf numFmtId="0" fontId="0" fillId="6" borderId="1" xfId="0" applyFill="1" applyBorder="1" applyAlignment="1">
      <alignment horizontal="right" vertical="center"/>
    </xf>
    <xf numFmtId="187" fontId="0" fillId="6" borderId="1" xfId="1" applyNumberFormat="1" applyFont="1" applyFill="1" applyBorder="1" applyAlignment="1">
      <alignment vertical="center"/>
    </xf>
    <xf numFmtId="10" fontId="0" fillId="5" borderId="1" xfId="2" applyNumberFormat="1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87" fontId="3" fillId="3" borderId="1" xfId="1" applyNumberFormat="1" applyFont="1" applyFill="1" applyBorder="1"/>
    <xf numFmtId="187" fontId="0" fillId="6" borderId="1" xfId="0" applyNumberFormat="1" applyFill="1" applyBorder="1"/>
    <xf numFmtId="10" fontId="0" fillId="5" borderId="1" xfId="2" applyNumberFormat="1" applyFont="1" applyFill="1" applyBorder="1"/>
    <xf numFmtId="187" fontId="0" fillId="6" borderId="1" xfId="1" applyNumberFormat="1" applyFont="1" applyFill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left" vertical="top"/>
    </xf>
    <xf numFmtId="0" fontId="6" fillId="2" borderId="1" xfId="3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49" fontId="4" fillId="2" borderId="2" xfId="0" applyNumberFormat="1" applyFont="1" applyFill="1" applyBorder="1" applyAlignment="1">
      <alignment horizontal="left" vertical="top"/>
    </xf>
    <xf numFmtId="49" fontId="4" fillId="2" borderId="3" xfId="0" applyNumberFormat="1" applyFont="1" applyFill="1" applyBorder="1" applyAlignment="1">
      <alignment horizontal="left" vertical="top"/>
    </xf>
    <xf numFmtId="49" fontId="4" fillId="2" borderId="4" xfId="0" applyNumberFormat="1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anittha.ko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workbookViewId="0"/>
  </sheetViews>
  <sheetFormatPr defaultRowHeight="13.8" x14ac:dyDescent="0.25"/>
  <cols>
    <col min="2" max="2" width="16.09765625" customWidth="1"/>
    <col min="3" max="5" width="10.296875" bestFit="1" customWidth="1"/>
    <col min="7" max="7" width="10.296875" bestFit="1" customWidth="1"/>
    <col min="11" max="11" width="10.296875" bestFit="1" customWidth="1"/>
    <col min="20" max="20" width="9.296875" bestFit="1" customWidth="1"/>
    <col min="21" max="21" width="9.296875" customWidth="1"/>
    <col min="22" max="22" width="16.796875" customWidth="1"/>
    <col min="24" max="24" width="13.69921875" customWidth="1"/>
  </cols>
  <sheetData>
    <row r="1" spans="1:24" x14ac:dyDescent="0.25">
      <c r="A1" t="s">
        <v>18</v>
      </c>
    </row>
    <row r="3" spans="1:24" x14ac:dyDescent="0.25">
      <c r="A3" t="s">
        <v>17</v>
      </c>
    </row>
    <row r="5" spans="1:24" x14ac:dyDescent="0.25">
      <c r="A5" s="5"/>
      <c r="B5" s="3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15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U5" s="5"/>
      <c r="V5" s="23"/>
      <c r="W5" s="8" t="s">
        <v>29</v>
      </c>
      <c r="X5" s="8" t="s">
        <v>30</v>
      </c>
    </row>
    <row r="6" spans="1:24" x14ac:dyDescent="0.25">
      <c r="B6" s="12" t="s">
        <v>31</v>
      </c>
      <c r="C6" s="7">
        <v>29109</v>
      </c>
      <c r="D6" s="7">
        <v>30298</v>
      </c>
      <c r="E6" s="7">
        <v>32330</v>
      </c>
      <c r="F6" s="16">
        <f>SUM(C6:E6)</f>
        <v>91737</v>
      </c>
      <c r="G6" s="7">
        <v>33030</v>
      </c>
      <c r="H6" s="7">
        <v>32014</v>
      </c>
      <c r="I6" s="7">
        <v>33616</v>
      </c>
      <c r="J6" s="16">
        <f>SUM(G6:I6)</f>
        <v>98660</v>
      </c>
      <c r="K6" s="7">
        <v>32521</v>
      </c>
      <c r="L6" s="7">
        <v>32124</v>
      </c>
      <c r="M6" s="7">
        <v>30524</v>
      </c>
      <c r="N6" s="14">
        <f>SUM(K6:M6)</f>
        <v>95169</v>
      </c>
      <c r="O6" s="7">
        <v>33476</v>
      </c>
      <c r="P6" s="7">
        <v>33842</v>
      </c>
      <c r="Q6" s="7">
        <v>30477</v>
      </c>
      <c r="R6" s="14">
        <f>SUM(O6:Q6)</f>
        <v>97795</v>
      </c>
      <c r="S6" s="20">
        <f>SUM(R6,N6,J6,F6)</f>
        <v>383361</v>
      </c>
      <c r="T6" s="20">
        <f>S6/365</f>
        <v>1050.304109589041</v>
      </c>
      <c r="U6" s="22"/>
      <c r="V6" s="12" t="s">
        <v>31</v>
      </c>
      <c r="W6" s="24">
        <v>336050</v>
      </c>
      <c r="X6" s="28">
        <f>(S6-W6)/W6</f>
        <v>0.14078559738134205</v>
      </c>
    </row>
    <row r="7" spans="1:24" x14ac:dyDescent="0.25">
      <c r="B7" s="12" t="s">
        <v>32</v>
      </c>
      <c r="C7" s="7">
        <v>29491</v>
      </c>
      <c r="D7" s="7">
        <v>29393</v>
      </c>
      <c r="E7" s="7">
        <v>30036</v>
      </c>
      <c r="F7" s="16">
        <f t="shared" ref="F7:F8" si="0">SUM(C7:E7)</f>
        <v>88920</v>
      </c>
      <c r="G7" s="7">
        <v>31095</v>
      </c>
      <c r="H7" s="7">
        <v>29937</v>
      </c>
      <c r="I7" s="7">
        <v>32645</v>
      </c>
      <c r="J7" s="16">
        <f t="shared" ref="J7:J8" si="1">SUM(G7:I7)</f>
        <v>93677</v>
      </c>
      <c r="K7" s="7">
        <v>29963</v>
      </c>
      <c r="L7" s="7">
        <v>31098</v>
      </c>
      <c r="M7" s="7">
        <v>30404</v>
      </c>
      <c r="N7" s="14">
        <f t="shared" ref="N7:N8" si="2">SUM(K7:M7)</f>
        <v>91465</v>
      </c>
      <c r="O7" s="7">
        <v>30960</v>
      </c>
      <c r="P7" s="7">
        <v>31343</v>
      </c>
      <c r="Q7" s="7">
        <v>29087</v>
      </c>
      <c r="R7" s="14">
        <f t="shared" ref="R7:R8" si="3">SUM(O7:Q7)</f>
        <v>91390</v>
      </c>
      <c r="S7" s="20">
        <f t="shared" ref="S7:S9" si="4">SUM(R7,N7,J7,F7)</f>
        <v>365452</v>
      </c>
      <c r="T7" s="20">
        <f t="shared" ref="T7:T9" si="5">S7/365</f>
        <v>1001.2383561643836</v>
      </c>
      <c r="U7" s="22"/>
      <c r="V7" s="12" t="s">
        <v>32</v>
      </c>
      <c r="W7" s="24">
        <v>324562</v>
      </c>
      <c r="X7" s="28">
        <f t="shared" ref="X7:X9" si="6">(S7-W7)/W7</f>
        <v>0.12598517386508587</v>
      </c>
    </row>
    <row r="8" spans="1:24" x14ac:dyDescent="0.25">
      <c r="B8" s="13" t="s">
        <v>33</v>
      </c>
      <c r="C8" s="7">
        <v>7161</v>
      </c>
      <c r="D8" s="7">
        <v>7156</v>
      </c>
      <c r="E8" s="7">
        <v>7414</v>
      </c>
      <c r="F8" s="16">
        <f t="shared" si="0"/>
        <v>21731</v>
      </c>
      <c r="G8" s="7">
        <v>7311</v>
      </c>
      <c r="H8" s="7">
        <v>6697</v>
      </c>
      <c r="I8" s="7">
        <v>7201</v>
      </c>
      <c r="J8" s="16">
        <f t="shared" si="1"/>
        <v>21209</v>
      </c>
      <c r="K8" s="7">
        <v>6595</v>
      </c>
      <c r="L8" s="7">
        <v>6610</v>
      </c>
      <c r="M8" s="7">
        <v>6363</v>
      </c>
      <c r="N8" s="14">
        <f t="shared" si="2"/>
        <v>19568</v>
      </c>
      <c r="O8" s="7">
        <v>6811</v>
      </c>
      <c r="P8" s="7">
        <v>7007</v>
      </c>
      <c r="Q8" s="7">
        <v>6771</v>
      </c>
      <c r="R8" s="14">
        <f t="shared" si="3"/>
        <v>20589</v>
      </c>
      <c r="S8" s="20">
        <f t="shared" si="4"/>
        <v>83097</v>
      </c>
      <c r="T8" s="20">
        <f t="shared" si="5"/>
        <v>227.66301369863012</v>
      </c>
      <c r="U8" s="22"/>
      <c r="V8" s="13" t="s">
        <v>33</v>
      </c>
      <c r="W8" s="24">
        <v>83518</v>
      </c>
      <c r="X8" s="28">
        <f t="shared" si="6"/>
        <v>-5.0408295217797359E-3</v>
      </c>
    </row>
    <row r="9" spans="1:24" x14ac:dyDescent="0.25">
      <c r="B9" s="11" t="s">
        <v>16</v>
      </c>
      <c r="C9" s="6">
        <f>SUM(C6:C8)</f>
        <v>65761</v>
      </c>
      <c r="D9" s="6">
        <f>SUM(D6:D8)</f>
        <v>66847</v>
      </c>
      <c r="E9" s="6">
        <f>SUM(E6:E8)</f>
        <v>69780</v>
      </c>
      <c r="F9" s="17">
        <f>SUM(C9:E9)</f>
        <v>202388</v>
      </c>
      <c r="G9" s="6">
        <f>SUM(G6:G8)</f>
        <v>71436</v>
      </c>
      <c r="H9" s="6">
        <f>SUM(H6:H8)</f>
        <v>68648</v>
      </c>
      <c r="I9" s="6">
        <f>SUM(I6:I8)</f>
        <v>73462</v>
      </c>
      <c r="J9" s="30">
        <f>SUM(J6:J8)</f>
        <v>213546</v>
      </c>
      <c r="K9" s="6">
        <f>SUM(K6:K8)</f>
        <v>69079</v>
      </c>
      <c r="L9" s="6">
        <f t="shared" ref="L9:N9" si="7">SUM(L6:L8)</f>
        <v>69832</v>
      </c>
      <c r="M9" s="6">
        <f t="shared" si="7"/>
        <v>67291</v>
      </c>
      <c r="N9" s="30">
        <f t="shared" si="7"/>
        <v>206202</v>
      </c>
      <c r="O9" s="6">
        <f>SUM(O6:O8)</f>
        <v>71247</v>
      </c>
      <c r="P9" s="6">
        <f t="shared" ref="P9:R9" si="8">SUM(P6:P8)</f>
        <v>72192</v>
      </c>
      <c r="Q9" s="6">
        <f t="shared" si="8"/>
        <v>66335</v>
      </c>
      <c r="R9" s="30">
        <f t="shared" si="8"/>
        <v>209774</v>
      </c>
      <c r="S9" s="20">
        <f t="shared" si="4"/>
        <v>831910</v>
      </c>
      <c r="T9" s="20">
        <f t="shared" si="5"/>
        <v>2279.205479452055</v>
      </c>
      <c r="U9" s="22"/>
      <c r="V9" s="26" t="s">
        <v>16</v>
      </c>
      <c r="W9" s="27">
        <f>SUM(W6:W8)</f>
        <v>744130</v>
      </c>
      <c r="X9" s="25">
        <f t="shared" si="6"/>
        <v>0.11796325910795157</v>
      </c>
    </row>
    <row r="16" spans="1:24" x14ac:dyDescent="0.25">
      <c r="R1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selection activeCell="E23" sqref="E23"/>
    </sheetView>
  </sheetViews>
  <sheetFormatPr defaultRowHeight="13.8" x14ac:dyDescent="0.25"/>
  <cols>
    <col min="2" max="2" width="14.09765625" customWidth="1"/>
    <col min="22" max="22" width="13.5" customWidth="1"/>
    <col min="24" max="24" width="13.5" customWidth="1"/>
  </cols>
  <sheetData>
    <row r="1" spans="1:24" x14ac:dyDescent="0.25">
      <c r="A1" t="s">
        <v>18</v>
      </c>
    </row>
    <row r="3" spans="1:24" x14ac:dyDescent="0.25">
      <c r="A3" t="s">
        <v>19</v>
      </c>
    </row>
    <row r="5" spans="1:24" x14ac:dyDescent="0.25">
      <c r="B5" s="4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29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V5" s="4"/>
      <c r="W5" s="8" t="s">
        <v>29</v>
      </c>
      <c r="X5" s="8" t="s">
        <v>30</v>
      </c>
    </row>
    <row r="6" spans="1:24" x14ac:dyDescent="0.25">
      <c r="B6" s="13" t="s">
        <v>20</v>
      </c>
      <c r="C6" s="7">
        <v>52220</v>
      </c>
      <c r="D6" s="7">
        <v>52988</v>
      </c>
      <c r="E6" s="7">
        <v>57021</v>
      </c>
      <c r="F6" s="14">
        <f t="shared" ref="F6:F11" si="0">SUM(C6:E6)</f>
        <v>162229</v>
      </c>
      <c r="G6" s="7">
        <v>57931</v>
      </c>
      <c r="H6" s="7">
        <v>53466</v>
      </c>
      <c r="I6" s="7">
        <v>58698</v>
      </c>
      <c r="J6" s="16">
        <f t="shared" ref="J6:J11" si="1">SUM(G6:I6)</f>
        <v>170095</v>
      </c>
      <c r="K6" s="7">
        <v>57042</v>
      </c>
      <c r="L6" s="7">
        <v>57370</v>
      </c>
      <c r="M6" s="7">
        <v>54591</v>
      </c>
      <c r="N6" s="18">
        <f t="shared" ref="N6:N11" si="2">SUM(K6:M6)</f>
        <v>169003</v>
      </c>
      <c r="O6" s="7">
        <v>58749</v>
      </c>
      <c r="P6" s="7">
        <v>59710</v>
      </c>
      <c r="Q6" s="7">
        <v>55533</v>
      </c>
      <c r="R6" s="14">
        <f t="shared" ref="R6:R11" si="3">SUM(O6:Q6)</f>
        <v>173992</v>
      </c>
      <c r="S6" s="6">
        <f t="shared" ref="S6:S11" si="4">SUM(R6,N6,J6,F6)</f>
        <v>675319</v>
      </c>
      <c r="T6" s="6">
        <f t="shared" ref="T6:T11" si="5">S6/365</f>
        <v>1850.1890410958904</v>
      </c>
      <c r="V6" s="13" t="s">
        <v>20</v>
      </c>
      <c r="W6" s="9">
        <v>577411</v>
      </c>
      <c r="X6" s="32">
        <f>(S6-W6)/W6</f>
        <v>0.16956379424707876</v>
      </c>
    </row>
    <row r="7" spans="1:24" x14ac:dyDescent="0.25">
      <c r="B7" s="13" t="s">
        <v>21</v>
      </c>
      <c r="C7" s="7">
        <v>2549</v>
      </c>
      <c r="D7" s="7">
        <v>2591</v>
      </c>
      <c r="E7" s="7">
        <v>2994</v>
      </c>
      <c r="F7" s="14">
        <f t="shared" si="0"/>
        <v>8134</v>
      </c>
      <c r="G7" s="7">
        <v>2965</v>
      </c>
      <c r="H7" s="7">
        <v>3935</v>
      </c>
      <c r="I7" s="7">
        <v>2978</v>
      </c>
      <c r="J7" s="16">
        <f t="shared" si="1"/>
        <v>9878</v>
      </c>
      <c r="K7" s="7">
        <v>2495</v>
      </c>
      <c r="L7" s="7">
        <v>1930</v>
      </c>
      <c r="M7" s="7">
        <v>1778</v>
      </c>
      <c r="N7" s="18">
        <f t="shared" si="2"/>
        <v>6203</v>
      </c>
      <c r="O7" s="7">
        <v>2027</v>
      </c>
      <c r="P7" s="7">
        <v>2141</v>
      </c>
      <c r="Q7" s="7">
        <v>1491</v>
      </c>
      <c r="R7" s="14">
        <f t="shared" si="3"/>
        <v>5659</v>
      </c>
      <c r="S7" s="6">
        <f t="shared" si="4"/>
        <v>29874</v>
      </c>
      <c r="T7" s="6">
        <f t="shared" si="5"/>
        <v>81.846575342465755</v>
      </c>
      <c r="V7" s="13" t="s">
        <v>21</v>
      </c>
      <c r="W7" s="9">
        <v>36409</v>
      </c>
      <c r="X7" s="32">
        <f t="shared" ref="X7:X11" si="6">(S7-W7)/W7</f>
        <v>-0.17948858798648687</v>
      </c>
    </row>
    <row r="8" spans="1:24" x14ac:dyDescent="0.25">
      <c r="B8" s="13" t="s">
        <v>22</v>
      </c>
      <c r="C8" s="7">
        <v>6220</v>
      </c>
      <c r="D8" s="7">
        <v>6544</v>
      </c>
      <c r="E8" s="7">
        <v>5999</v>
      </c>
      <c r="F8" s="14">
        <f t="shared" si="0"/>
        <v>18763</v>
      </c>
      <c r="G8" s="7">
        <v>6077</v>
      </c>
      <c r="H8" s="7">
        <v>5857</v>
      </c>
      <c r="I8" s="7">
        <v>6309</v>
      </c>
      <c r="J8" s="16">
        <f t="shared" si="1"/>
        <v>18243</v>
      </c>
      <c r="K8" s="7">
        <v>5016</v>
      </c>
      <c r="L8" s="7">
        <v>5438</v>
      </c>
      <c r="M8" s="7">
        <v>5560</v>
      </c>
      <c r="N8" s="18">
        <f t="shared" si="2"/>
        <v>16014</v>
      </c>
      <c r="O8" s="7">
        <v>5369</v>
      </c>
      <c r="P8" s="7">
        <v>5635</v>
      </c>
      <c r="Q8" s="7">
        <v>5025</v>
      </c>
      <c r="R8" s="14">
        <f t="shared" si="3"/>
        <v>16029</v>
      </c>
      <c r="S8" s="6">
        <f t="shared" si="4"/>
        <v>69049</v>
      </c>
      <c r="T8" s="6">
        <f t="shared" si="5"/>
        <v>189.17534246575343</v>
      </c>
      <c r="V8" s="13" t="s">
        <v>22</v>
      </c>
      <c r="W8" s="9">
        <v>71395</v>
      </c>
      <c r="X8" s="32">
        <f t="shared" si="6"/>
        <v>-3.2859443938651166E-2</v>
      </c>
    </row>
    <row r="9" spans="1:24" x14ac:dyDescent="0.25">
      <c r="B9" s="13" t="s">
        <v>23</v>
      </c>
      <c r="C9" s="7">
        <v>3769</v>
      </c>
      <c r="D9" s="7">
        <v>4056</v>
      </c>
      <c r="E9" s="7">
        <v>3104</v>
      </c>
      <c r="F9" s="14">
        <f t="shared" si="0"/>
        <v>10929</v>
      </c>
      <c r="G9" s="7">
        <v>3492</v>
      </c>
      <c r="H9" s="7">
        <v>4063</v>
      </c>
      <c r="I9" s="7">
        <v>4273</v>
      </c>
      <c r="J9" s="16">
        <f t="shared" si="1"/>
        <v>11828</v>
      </c>
      <c r="K9" s="7">
        <v>3382</v>
      </c>
      <c r="L9" s="7">
        <v>3820</v>
      </c>
      <c r="M9" s="7">
        <v>4108</v>
      </c>
      <c r="N9" s="18">
        <f t="shared" si="2"/>
        <v>11310</v>
      </c>
      <c r="O9" s="7">
        <v>3657</v>
      </c>
      <c r="P9" s="7">
        <v>3504</v>
      </c>
      <c r="Q9" s="7">
        <v>3065</v>
      </c>
      <c r="R9" s="14">
        <f t="shared" si="3"/>
        <v>10226</v>
      </c>
      <c r="S9" s="6">
        <f t="shared" si="4"/>
        <v>44293</v>
      </c>
      <c r="T9" s="6">
        <f t="shared" si="5"/>
        <v>121.35068493150685</v>
      </c>
      <c r="V9" s="13" t="s">
        <v>23</v>
      </c>
      <c r="W9" s="9">
        <v>45634</v>
      </c>
      <c r="X9" s="32">
        <f t="shared" si="6"/>
        <v>-2.9385984134636455E-2</v>
      </c>
    </row>
    <row r="10" spans="1:24" x14ac:dyDescent="0.25">
      <c r="B10" s="13" t="s">
        <v>24</v>
      </c>
      <c r="C10" s="7">
        <v>1003</v>
      </c>
      <c r="D10" s="7">
        <v>668</v>
      </c>
      <c r="E10" s="7">
        <v>662</v>
      </c>
      <c r="F10" s="14">
        <f t="shared" si="0"/>
        <v>2333</v>
      </c>
      <c r="G10" s="7">
        <v>971</v>
      </c>
      <c r="H10" s="7">
        <v>1327</v>
      </c>
      <c r="I10" s="7">
        <v>1204</v>
      </c>
      <c r="J10" s="16">
        <f t="shared" si="1"/>
        <v>3502</v>
      </c>
      <c r="K10" s="7">
        <v>1144</v>
      </c>
      <c r="L10" s="7">
        <v>1274</v>
      </c>
      <c r="M10" s="7">
        <v>1254</v>
      </c>
      <c r="N10" s="18">
        <f t="shared" si="2"/>
        <v>3672</v>
      </c>
      <c r="O10" s="7">
        <v>1445</v>
      </c>
      <c r="P10" s="7">
        <v>1202</v>
      </c>
      <c r="Q10" s="7">
        <v>1221</v>
      </c>
      <c r="R10" s="14">
        <f t="shared" si="3"/>
        <v>3868</v>
      </c>
      <c r="S10" s="6">
        <f t="shared" si="4"/>
        <v>13375</v>
      </c>
      <c r="T10" s="6">
        <f t="shared" si="5"/>
        <v>36.643835616438359</v>
      </c>
      <c r="V10" s="13" t="s">
        <v>24</v>
      </c>
      <c r="W10" s="9">
        <v>13281</v>
      </c>
      <c r="X10" s="32">
        <f t="shared" si="6"/>
        <v>7.0777802876289438E-3</v>
      </c>
    </row>
    <row r="11" spans="1:24" x14ac:dyDescent="0.25">
      <c r="B11" s="11" t="s">
        <v>16</v>
      </c>
      <c r="C11" s="6">
        <f>SUM(C6:C10)</f>
        <v>65761</v>
      </c>
      <c r="D11" s="6">
        <f>SUM(D6:D10)</f>
        <v>66847</v>
      </c>
      <c r="E11" s="6">
        <f>SUM(E6:E10)</f>
        <v>69780</v>
      </c>
      <c r="F11" s="19">
        <f t="shared" si="0"/>
        <v>202388</v>
      </c>
      <c r="G11" s="6">
        <f>SUM(G6:G10)</f>
        <v>71436</v>
      </c>
      <c r="H11" s="6">
        <f>SUM(H6:H10)</f>
        <v>68648</v>
      </c>
      <c r="I11" s="6">
        <f>SUM(I6:I10)</f>
        <v>73462</v>
      </c>
      <c r="J11" s="17">
        <f t="shared" si="1"/>
        <v>213546</v>
      </c>
      <c r="K11" s="6">
        <f>SUM(K6:K10)</f>
        <v>69079</v>
      </c>
      <c r="L11" s="6">
        <f>SUM(L6:L10)</f>
        <v>69832</v>
      </c>
      <c r="M11" s="6">
        <f>SUM(M6:M10)</f>
        <v>67291</v>
      </c>
      <c r="N11" s="30">
        <f t="shared" si="2"/>
        <v>206202</v>
      </c>
      <c r="O11" s="6">
        <f>SUM(O6:O10)</f>
        <v>71247</v>
      </c>
      <c r="P11" s="6">
        <f>SUM(P6:P10)</f>
        <v>72192</v>
      </c>
      <c r="Q11" s="6">
        <f>SUM(Q6:Q10)</f>
        <v>66335</v>
      </c>
      <c r="R11" s="30">
        <f t="shared" si="3"/>
        <v>209774</v>
      </c>
      <c r="S11" s="6">
        <f t="shared" si="4"/>
        <v>831910</v>
      </c>
      <c r="T11" s="6">
        <f t="shared" si="5"/>
        <v>2279.205479452055</v>
      </c>
      <c r="V11" s="26" t="s">
        <v>16</v>
      </c>
      <c r="W11" s="31">
        <f>SUM(W6:W10)</f>
        <v>744130</v>
      </c>
      <c r="X11" s="21">
        <f t="shared" si="6"/>
        <v>0.11796325910795157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zoomScale="90" zoomScaleNormal="90" workbookViewId="0">
      <selection activeCell="O25" sqref="O25"/>
    </sheetView>
  </sheetViews>
  <sheetFormatPr defaultRowHeight="13.8" x14ac:dyDescent="0.25"/>
  <cols>
    <col min="23" max="23" width="9.796875" customWidth="1"/>
    <col min="24" max="24" width="14.796875" customWidth="1"/>
  </cols>
  <sheetData>
    <row r="1" spans="1:24" x14ac:dyDescent="0.25">
      <c r="A1" t="s">
        <v>18</v>
      </c>
    </row>
    <row r="3" spans="1:24" x14ac:dyDescent="0.25">
      <c r="A3" t="s">
        <v>25</v>
      </c>
    </row>
    <row r="5" spans="1:24" x14ac:dyDescent="0.25">
      <c r="B5" s="3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15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V5" s="3"/>
      <c r="W5" s="8" t="s">
        <v>29</v>
      </c>
      <c r="X5" s="8" t="s">
        <v>30</v>
      </c>
    </row>
    <row r="6" spans="1:24" x14ac:dyDescent="0.25">
      <c r="B6" s="13" t="s">
        <v>26</v>
      </c>
      <c r="C6" s="7">
        <v>58060</v>
      </c>
      <c r="D6" s="7">
        <v>59057</v>
      </c>
      <c r="E6" s="7">
        <v>62830</v>
      </c>
      <c r="F6" s="14">
        <f>SUM(C6:E6)</f>
        <v>179947</v>
      </c>
      <c r="G6" s="7">
        <v>64406</v>
      </c>
      <c r="H6" s="7">
        <v>60835</v>
      </c>
      <c r="I6" s="7">
        <v>64890</v>
      </c>
      <c r="J6" s="16">
        <f>SUM(G6:I6)</f>
        <v>190131</v>
      </c>
      <c r="K6" s="7">
        <v>62294</v>
      </c>
      <c r="L6" s="7">
        <v>62302</v>
      </c>
      <c r="M6" s="7">
        <v>59214</v>
      </c>
      <c r="N6" s="14">
        <f>SUM(K6:M6)</f>
        <v>183810</v>
      </c>
      <c r="O6" s="7">
        <v>63621</v>
      </c>
      <c r="P6" s="7">
        <v>64807</v>
      </c>
      <c r="Q6" s="7">
        <v>59596</v>
      </c>
      <c r="R6" s="14">
        <f>SUM(O6:Q6)</f>
        <v>188024</v>
      </c>
      <c r="S6" s="6">
        <f>SUM(R6,N6,J6,F6)</f>
        <v>741912</v>
      </c>
      <c r="T6" s="6">
        <f>S6/365</f>
        <v>2032.6356164383562</v>
      </c>
      <c r="V6" s="13" t="s">
        <v>26</v>
      </c>
      <c r="W6" s="9">
        <v>648117</v>
      </c>
      <c r="X6" s="32">
        <f>(S6-W6)/W6</f>
        <v>0.14471924050750096</v>
      </c>
    </row>
    <row r="7" spans="1:24" x14ac:dyDescent="0.25">
      <c r="B7" s="13" t="s">
        <v>27</v>
      </c>
      <c r="C7" s="7">
        <v>7701</v>
      </c>
      <c r="D7" s="7">
        <v>7790</v>
      </c>
      <c r="E7" s="7">
        <v>6950</v>
      </c>
      <c r="F7" s="14">
        <f>SUM(C7:E7)</f>
        <v>22441</v>
      </c>
      <c r="G7" s="7">
        <v>7030</v>
      </c>
      <c r="H7" s="7">
        <v>7813</v>
      </c>
      <c r="I7" s="7">
        <v>8572</v>
      </c>
      <c r="J7" s="16">
        <f>SUM(G7:I7)</f>
        <v>23415</v>
      </c>
      <c r="K7" s="7">
        <v>6785</v>
      </c>
      <c r="L7" s="7">
        <v>7530</v>
      </c>
      <c r="M7" s="7">
        <v>8077</v>
      </c>
      <c r="N7" s="14">
        <f>SUM(K7:M7)</f>
        <v>22392</v>
      </c>
      <c r="O7" s="7">
        <v>7626</v>
      </c>
      <c r="P7" s="7">
        <v>7385</v>
      </c>
      <c r="Q7" s="7">
        <v>6739</v>
      </c>
      <c r="R7" s="14">
        <f>SUM(O7:Q7)</f>
        <v>21750</v>
      </c>
      <c r="S7" s="6">
        <f>SUM(R7,N7,J7,F7)</f>
        <v>89998</v>
      </c>
      <c r="T7" s="6">
        <v>246</v>
      </c>
      <c r="V7" s="13" t="s">
        <v>27</v>
      </c>
      <c r="W7" s="9">
        <v>96013</v>
      </c>
      <c r="X7" s="32">
        <f>(S7-W7)/W7</f>
        <v>-6.2647766448293465E-2</v>
      </c>
    </row>
    <row r="8" spans="1:24" x14ac:dyDescent="0.25">
      <c r="B8" s="11" t="s">
        <v>16</v>
      </c>
      <c r="C8" s="6">
        <f>SUM(C6:C7)</f>
        <v>65761</v>
      </c>
      <c r="D8" s="6">
        <f>SUM(D6:D7)</f>
        <v>66847</v>
      </c>
      <c r="E8" s="6">
        <f>SUM(E6:E7)</f>
        <v>69780</v>
      </c>
      <c r="F8" s="19">
        <f>SUM(C8:E8)</f>
        <v>202388</v>
      </c>
      <c r="G8" s="6">
        <f>SUM(G6:G7)</f>
        <v>71436</v>
      </c>
      <c r="H8" s="6">
        <f>SUM(H6:H7)</f>
        <v>68648</v>
      </c>
      <c r="I8" s="6">
        <f>SUM(I6:I7)</f>
        <v>73462</v>
      </c>
      <c r="J8" s="17">
        <f>SUM(G8:I8)</f>
        <v>213546</v>
      </c>
      <c r="K8" s="6">
        <f t="shared" ref="K8:Q8" si="0">SUM(K6:K7)</f>
        <v>69079</v>
      </c>
      <c r="L8" s="6">
        <f t="shared" si="0"/>
        <v>69832</v>
      </c>
      <c r="M8" s="6">
        <f t="shared" si="0"/>
        <v>67291</v>
      </c>
      <c r="N8" s="30">
        <f t="shared" si="0"/>
        <v>206202</v>
      </c>
      <c r="O8" s="6">
        <f t="shared" si="0"/>
        <v>71247</v>
      </c>
      <c r="P8" s="6">
        <f t="shared" si="0"/>
        <v>72192</v>
      </c>
      <c r="Q8" s="6">
        <f t="shared" si="0"/>
        <v>66335</v>
      </c>
      <c r="R8" s="19">
        <f>SUM(O8:Q8)</f>
        <v>209774</v>
      </c>
      <c r="S8" s="6">
        <f>SUM(R8,N8,J8,F8)</f>
        <v>831910</v>
      </c>
      <c r="T8" s="6">
        <f>S8/365</f>
        <v>2279.205479452055</v>
      </c>
      <c r="V8" s="26" t="s">
        <v>16</v>
      </c>
      <c r="W8" s="33">
        <f>SUM(W6:W7)</f>
        <v>744130</v>
      </c>
      <c r="X8" s="21">
        <f>(S8-W8)/W8</f>
        <v>0.11796325910795157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topLeftCell="D1" workbookViewId="0">
      <selection activeCell="H4" sqref="H4"/>
    </sheetView>
  </sheetViews>
  <sheetFormatPr defaultRowHeight="21" x14ac:dyDescent="0.4"/>
  <cols>
    <col min="1" max="1" width="8.796875" style="34"/>
    <col min="2" max="2" width="6.8984375" style="36" customWidth="1"/>
    <col min="3" max="3" width="15.69921875" style="34" customWidth="1"/>
    <col min="4" max="4" width="16.796875" style="34" customWidth="1"/>
    <col min="5" max="5" width="26.19921875" style="34" customWidth="1"/>
    <col min="6" max="6" width="19.8984375" style="34" customWidth="1"/>
    <col min="7" max="7" width="13.5" style="34" customWidth="1"/>
    <col min="8" max="8" width="28.59765625" style="34" customWidth="1"/>
    <col min="9" max="16384" width="8.796875" style="34"/>
  </cols>
  <sheetData>
    <row r="2" spans="2:8" ht="42" x14ac:dyDescent="0.4">
      <c r="B2" s="47" t="s">
        <v>34</v>
      </c>
      <c r="C2" s="47" t="s">
        <v>35</v>
      </c>
      <c r="D2" s="47" t="s">
        <v>36</v>
      </c>
      <c r="E2" s="47" t="s">
        <v>37</v>
      </c>
      <c r="F2" s="47" t="s">
        <v>38</v>
      </c>
      <c r="G2" s="47" t="s">
        <v>39</v>
      </c>
      <c r="H2" s="46" t="s">
        <v>109</v>
      </c>
    </row>
    <row r="3" spans="2:8" ht="42" x14ac:dyDescent="0.4">
      <c r="B3" s="39">
        <v>1</v>
      </c>
      <c r="C3" s="37" t="s">
        <v>40</v>
      </c>
      <c r="D3" s="37" t="s">
        <v>41</v>
      </c>
      <c r="E3" s="37" t="s">
        <v>42</v>
      </c>
      <c r="F3" s="37"/>
      <c r="G3" s="38" t="s">
        <v>43</v>
      </c>
      <c r="H3" s="50" t="s">
        <v>110</v>
      </c>
    </row>
    <row r="4" spans="2:8" ht="42" x14ac:dyDescent="0.4">
      <c r="B4" s="39">
        <v>2</v>
      </c>
      <c r="C4" s="37" t="s">
        <v>44</v>
      </c>
      <c r="D4" s="37" t="s">
        <v>45</v>
      </c>
      <c r="E4" s="37" t="s">
        <v>46</v>
      </c>
      <c r="F4" s="37"/>
      <c r="G4" s="38" t="s">
        <v>43</v>
      </c>
      <c r="H4" s="49" t="s">
        <v>18</v>
      </c>
    </row>
    <row r="5" spans="2:8" ht="84" x14ac:dyDescent="0.4">
      <c r="B5" s="39">
        <v>3</v>
      </c>
      <c r="C5" s="37" t="s">
        <v>47</v>
      </c>
      <c r="D5" s="37" t="s">
        <v>48</v>
      </c>
      <c r="E5" s="37" t="s">
        <v>111</v>
      </c>
      <c r="F5" s="37"/>
      <c r="G5" s="38" t="s">
        <v>43</v>
      </c>
      <c r="H5" s="49" t="s">
        <v>112</v>
      </c>
    </row>
    <row r="6" spans="2:8" ht="63" x14ac:dyDescent="0.4">
      <c r="B6" s="39">
        <v>4</v>
      </c>
      <c r="C6" s="37" t="s">
        <v>49</v>
      </c>
      <c r="D6" s="37" t="s">
        <v>50</v>
      </c>
      <c r="E6" s="37" t="s">
        <v>51</v>
      </c>
      <c r="F6" s="37" t="s">
        <v>52</v>
      </c>
      <c r="G6" s="38" t="s">
        <v>43</v>
      </c>
      <c r="H6" s="49" t="s">
        <v>118</v>
      </c>
    </row>
    <row r="7" spans="2:8" ht="42" x14ac:dyDescent="0.4">
      <c r="B7" s="39">
        <v>5</v>
      </c>
      <c r="C7" s="37" t="s">
        <v>53</v>
      </c>
      <c r="D7" s="37" t="s">
        <v>54</v>
      </c>
      <c r="E7" s="37" t="s">
        <v>55</v>
      </c>
      <c r="F7" s="37" t="s">
        <v>56</v>
      </c>
      <c r="G7" s="38" t="s">
        <v>43</v>
      </c>
      <c r="H7" s="51" t="s">
        <v>113</v>
      </c>
    </row>
    <row r="8" spans="2:8" ht="42" x14ac:dyDescent="0.4">
      <c r="B8" s="39">
        <v>6</v>
      </c>
      <c r="C8" s="37" t="s">
        <v>57</v>
      </c>
      <c r="D8" s="37" t="s">
        <v>58</v>
      </c>
      <c r="E8" s="37" t="s">
        <v>59</v>
      </c>
      <c r="F8" s="37"/>
      <c r="G8" s="38" t="s">
        <v>43</v>
      </c>
      <c r="H8" s="49" t="s">
        <v>114</v>
      </c>
    </row>
    <row r="9" spans="2:8" ht="42" x14ac:dyDescent="0.4">
      <c r="B9" s="39">
        <v>7</v>
      </c>
      <c r="C9" s="37" t="s">
        <v>60</v>
      </c>
      <c r="D9" s="37" t="s">
        <v>61</v>
      </c>
      <c r="E9" s="37" t="s">
        <v>62</v>
      </c>
      <c r="F9" s="37"/>
      <c r="G9" s="38" t="s">
        <v>43</v>
      </c>
      <c r="H9" s="48" t="s">
        <v>115</v>
      </c>
    </row>
    <row r="10" spans="2:8" x14ac:dyDescent="0.4">
      <c r="B10" s="39">
        <v>8</v>
      </c>
      <c r="C10" s="37" t="s">
        <v>63</v>
      </c>
      <c r="D10" s="37" t="s">
        <v>64</v>
      </c>
      <c r="E10" s="37" t="s">
        <v>65</v>
      </c>
      <c r="F10" s="37" t="s">
        <v>66</v>
      </c>
      <c r="G10" s="38" t="s">
        <v>43</v>
      </c>
      <c r="H10" s="52" t="s">
        <v>116</v>
      </c>
    </row>
    <row r="11" spans="2:8" x14ac:dyDescent="0.4">
      <c r="B11" s="39">
        <v>9</v>
      </c>
      <c r="C11" s="37" t="s">
        <v>67</v>
      </c>
      <c r="D11" s="37" t="s">
        <v>68</v>
      </c>
      <c r="E11" s="37" t="s">
        <v>71</v>
      </c>
      <c r="F11" s="37"/>
      <c r="G11" s="38" t="s">
        <v>43</v>
      </c>
      <c r="H11" s="48" t="s">
        <v>117</v>
      </c>
    </row>
    <row r="12" spans="2:8" ht="63" x14ac:dyDescent="0.4">
      <c r="B12" s="39">
        <v>10</v>
      </c>
      <c r="C12" s="37" t="s">
        <v>69</v>
      </c>
      <c r="D12" s="37" t="s">
        <v>70</v>
      </c>
      <c r="E12" s="37" t="s">
        <v>72</v>
      </c>
      <c r="F12" s="43" t="s">
        <v>73</v>
      </c>
      <c r="G12" s="38" t="s">
        <v>43</v>
      </c>
      <c r="H12" s="48" t="s">
        <v>119</v>
      </c>
    </row>
    <row r="13" spans="2:8" ht="42" customHeight="1" x14ac:dyDescent="0.4">
      <c r="B13" s="53">
        <v>11</v>
      </c>
      <c r="C13" s="77" t="s">
        <v>74</v>
      </c>
      <c r="D13" s="77" t="s">
        <v>75</v>
      </c>
      <c r="E13" s="74" t="s">
        <v>75</v>
      </c>
      <c r="F13" s="43" t="s">
        <v>100</v>
      </c>
      <c r="G13" s="71" t="s">
        <v>43</v>
      </c>
      <c r="H13" s="56" t="s">
        <v>123</v>
      </c>
    </row>
    <row r="14" spans="2:8" ht="42" x14ac:dyDescent="0.4">
      <c r="B14" s="54"/>
      <c r="C14" s="78"/>
      <c r="D14" s="78"/>
      <c r="E14" s="75"/>
      <c r="F14" s="44" t="s">
        <v>91</v>
      </c>
      <c r="G14" s="72"/>
      <c r="H14" s="57"/>
    </row>
    <row r="15" spans="2:8" x14ac:dyDescent="0.4">
      <c r="B15" s="54"/>
      <c r="C15" s="78"/>
      <c r="D15" s="78"/>
      <c r="E15" s="75"/>
      <c r="F15" s="44" t="s">
        <v>92</v>
      </c>
      <c r="G15" s="72"/>
      <c r="H15" s="57"/>
    </row>
    <row r="16" spans="2:8" x14ac:dyDescent="0.4">
      <c r="B16" s="54"/>
      <c r="C16" s="78"/>
      <c r="D16" s="78"/>
      <c r="E16" s="75"/>
      <c r="F16" s="44" t="s">
        <v>93</v>
      </c>
      <c r="G16" s="72"/>
      <c r="H16" s="57"/>
    </row>
    <row r="17" spans="2:8" x14ac:dyDescent="0.4">
      <c r="B17" s="54"/>
      <c r="C17" s="78"/>
      <c r="D17" s="78"/>
      <c r="E17" s="75"/>
      <c r="F17" s="44" t="s">
        <v>94</v>
      </c>
      <c r="G17" s="72"/>
      <c r="H17" s="57"/>
    </row>
    <row r="18" spans="2:8" x14ac:dyDescent="0.4">
      <c r="B18" s="54"/>
      <c r="C18" s="78"/>
      <c r="D18" s="78"/>
      <c r="E18" s="75"/>
      <c r="F18" s="44" t="s">
        <v>95</v>
      </c>
      <c r="G18" s="72"/>
      <c r="H18" s="57"/>
    </row>
    <row r="19" spans="2:8" x14ac:dyDescent="0.4">
      <c r="B19" s="54"/>
      <c r="C19" s="78"/>
      <c r="D19" s="78"/>
      <c r="E19" s="75"/>
      <c r="F19" s="44" t="s">
        <v>96</v>
      </c>
      <c r="G19" s="72"/>
      <c r="H19" s="57"/>
    </row>
    <row r="20" spans="2:8" x14ac:dyDescent="0.4">
      <c r="B20" s="54"/>
      <c r="C20" s="78"/>
      <c r="D20" s="78"/>
      <c r="E20" s="75"/>
      <c r="F20" s="44" t="s">
        <v>97</v>
      </c>
      <c r="G20" s="72"/>
      <c r="H20" s="57"/>
    </row>
    <row r="21" spans="2:8" x14ac:dyDescent="0.4">
      <c r="B21" s="54"/>
      <c r="C21" s="78"/>
      <c r="D21" s="78"/>
      <c r="E21" s="75"/>
      <c r="F21" s="44" t="s">
        <v>98</v>
      </c>
      <c r="G21" s="72"/>
      <c r="H21" s="57"/>
    </row>
    <row r="22" spans="2:8" x14ac:dyDescent="0.4">
      <c r="B22" s="54"/>
      <c r="C22" s="78"/>
      <c r="D22" s="78"/>
      <c r="E22" s="75"/>
      <c r="F22" s="44" t="s">
        <v>99</v>
      </c>
      <c r="G22" s="72"/>
      <c r="H22" s="57"/>
    </row>
    <row r="23" spans="2:8" x14ac:dyDescent="0.4">
      <c r="B23" s="55"/>
      <c r="C23" s="79"/>
      <c r="D23" s="79"/>
      <c r="E23" s="76"/>
      <c r="F23" s="45" t="s">
        <v>101</v>
      </c>
      <c r="G23" s="73"/>
      <c r="H23" s="58"/>
    </row>
    <row r="24" spans="2:8" x14ac:dyDescent="0.4">
      <c r="B24" s="39">
        <v>12</v>
      </c>
      <c r="C24" s="37" t="s">
        <v>76</v>
      </c>
      <c r="D24" s="37" t="s">
        <v>77</v>
      </c>
      <c r="E24" s="37" t="s">
        <v>78</v>
      </c>
      <c r="F24" s="45" t="s">
        <v>73</v>
      </c>
      <c r="G24" s="38" t="s">
        <v>43</v>
      </c>
      <c r="H24" s="48" t="s">
        <v>121</v>
      </c>
    </row>
    <row r="25" spans="2:8" x14ac:dyDescent="0.4">
      <c r="B25" s="39">
        <v>13</v>
      </c>
      <c r="C25" s="35" t="s">
        <v>79</v>
      </c>
      <c r="D25" s="35" t="s">
        <v>80</v>
      </c>
      <c r="E25" s="35" t="s">
        <v>81</v>
      </c>
      <c r="F25" s="41" t="s">
        <v>82</v>
      </c>
      <c r="G25" s="39" t="s">
        <v>43</v>
      </c>
      <c r="H25" s="48" t="s">
        <v>120</v>
      </c>
    </row>
    <row r="26" spans="2:8" ht="42" x14ac:dyDescent="0.4">
      <c r="B26" s="53">
        <v>14</v>
      </c>
      <c r="C26" s="62" t="s">
        <v>83</v>
      </c>
      <c r="D26" s="62" t="s">
        <v>84</v>
      </c>
      <c r="E26" s="65" t="s">
        <v>84</v>
      </c>
      <c r="F26" s="43" t="s">
        <v>89</v>
      </c>
      <c r="G26" s="68" t="s">
        <v>43</v>
      </c>
      <c r="H26" s="59" t="s">
        <v>122</v>
      </c>
    </row>
    <row r="27" spans="2:8" ht="63" x14ac:dyDescent="0.4">
      <c r="B27" s="54"/>
      <c r="C27" s="63"/>
      <c r="D27" s="63"/>
      <c r="E27" s="66"/>
      <c r="F27" s="44" t="s">
        <v>88</v>
      </c>
      <c r="G27" s="69"/>
      <c r="H27" s="60"/>
    </row>
    <row r="28" spans="2:8" ht="63" x14ac:dyDescent="0.4">
      <c r="B28" s="55"/>
      <c r="C28" s="64"/>
      <c r="D28" s="64"/>
      <c r="E28" s="67"/>
      <c r="F28" s="45" t="s">
        <v>90</v>
      </c>
      <c r="G28" s="70"/>
      <c r="H28" s="61"/>
    </row>
    <row r="29" spans="2:8" x14ac:dyDescent="0.4">
      <c r="B29" s="39">
        <v>15</v>
      </c>
      <c r="C29" s="35" t="s">
        <v>85</v>
      </c>
      <c r="D29" s="35" t="s">
        <v>86</v>
      </c>
      <c r="E29" s="35" t="s">
        <v>87</v>
      </c>
      <c r="F29" s="42"/>
      <c r="G29" s="39"/>
      <c r="H29" s="48"/>
    </row>
    <row r="30" spans="2:8" ht="63" x14ac:dyDescent="0.4">
      <c r="B30" s="39">
        <v>16</v>
      </c>
      <c r="C30" s="40" t="s">
        <v>102</v>
      </c>
      <c r="D30" s="40" t="s">
        <v>103</v>
      </c>
      <c r="E30" s="37" t="s">
        <v>104</v>
      </c>
      <c r="F30" s="37" t="s">
        <v>105</v>
      </c>
      <c r="G30" s="39"/>
      <c r="H30" s="48"/>
    </row>
    <row r="31" spans="2:8" ht="147" x14ac:dyDescent="0.4">
      <c r="B31" s="39">
        <v>17</v>
      </c>
      <c r="C31" s="40" t="s">
        <v>106</v>
      </c>
      <c r="D31" s="40" t="s">
        <v>107</v>
      </c>
      <c r="E31" s="40" t="s">
        <v>107</v>
      </c>
      <c r="F31" s="37" t="s">
        <v>108</v>
      </c>
      <c r="G31" s="39"/>
      <c r="H31" s="48"/>
    </row>
  </sheetData>
  <mergeCells count="12">
    <mergeCell ref="B13:B23"/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</mergeCells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2016-07-13T08:48:03Z</dcterms:modified>
</cp:coreProperties>
</file>